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2"/>
  </bookViews>
  <sheets>
    <sheet name="Karen" sheetId="1" r:id="rId1"/>
    <sheet name="Catherine" sheetId="2" r:id="rId2"/>
    <sheet name="Marque" sheetId="3" r:id="rId3"/>
    <sheet name="Janet" sheetId="4" r:id="rId4"/>
    <sheet name="Alexandria" sheetId="5" r:id="rId5"/>
    <sheet name="Suzanne" sheetId="6" r:id="rId6"/>
    <sheet name="Alisson" sheetId="7" r:id="rId7"/>
    <sheet name="Sharon" sheetId="8" r:id="rId8"/>
    <sheet name="Elizabeth" sheetId="9" r:id="rId9"/>
    <sheet name="Alexxis" sheetId="10" r:id="rId10"/>
    <sheet name="Jasmine" sheetId="11" r:id="rId11"/>
    <sheet name="Roshanda" sheetId="12" r:id="rId12"/>
    <sheet name="Team" sheetId="13" r:id="rId13"/>
  </sheets>
  <definedNames/>
  <calcPr fullCalcOnLoad="1"/>
</workbook>
</file>

<file path=xl/sharedStrings.xml><?xml version="1.0" encoding="utf-8"?>
<sst xmlns="http://schemas.openxmlformats.org/spreadsheetml/2006/main" count="691" uniqueCount="76">
  <si>
    <t>Date</t>
  </si>
  <si>
    <t>VS.</t>
  </si>
  <si>
    <t>SEASON TOTALS:</t>
  </si>
  <si>
    <t>FGM</t>
  </si>
  <si>
    <t>FG %</t>
  </si>
  <si>
    <t>FGA</t>
  </si>
  <si>
    <t>FTA</t>
  </si>
  <si>
    <t>FTM</t>
  </si>
  <si>
    <t>FT%</t>
  </si>
  <si>
    <t>3PTA</t>
  </si>
  <si>
    <t>3PTM</t>
  </si>
  <si>
    <t>3PT%</t>
  </si>
  <si>
    <t>ASSISTS</t>
  </si>
  <si>
    <t>STEALS</t>
  </si>
  <si>
    <t>T/O's</t>
  </si>
  <si>
    <t>FOULS</t>
  </si>
  <si>
    <t>Comments/Notes:</t>
  </si>
  <si>
    <t xml:space="preserve">      Field Goals</t>
  </si>
  <si>
    <t xml:space="preserve">      Free Throws  </t>
  </si>
  <si>
    <t xml:space="preserve">      3-Point Shots</t>
  </si>
  <si>
    <t>Assists</t>
  </si>
  <si>
    <t>Steals</t>
  </si>
  <si>
    <t>Fouls</t>
  </si>
  <si>
    <t>#</t>
  </si>
  <si>
    <t xml:space="preserve">            PPG:</t>
  </si>
  <si>
    <t>Games</t>
  </si>
  <si>
    <t>Points</t>
  </si>
  <si>
    <t>PPG</t>
  </si>
  <si>
    <t>Career Points:</t>
  </si>
  <si>
    <t>Freshman</t>
  </si>
  <si>
    <t>Sophomore</t>
  </si>
  <si>
    <t>Junior</t>
  </si>
  <si>
    <t>Senior</t>
  </si>
  <si>
    <t xml:space="preserve">*Needed for </t>
  </si>
  <si>
    <t>1000 Points:</t>
  </si>
  <si>
    <t>APG</t>
  </si>
  <si>
    <t>Player Name:</t>
  </si>
  <si>
    <t>High School Season/Year:</t>
  </si>
  <si>
    <t>05/06</t>
  </si>
  <si>
    <t>Rebounds</t>
  </si>
  <si>
    <t>REBOUNDS</t>
  </si>
  <si>
    <t>Player Out</t>
  </si>
  <si>
    <t>POINTS</t>
  </si>
  <si>
    <t>Team Total</t>
  </si>
  <si>
    <t>Tabb</t>
  </si>
  <si>
    <t>York</t>
  </si>
  <si>
    <t>REBS</t>
  </si>
  <si>
    <t>Rebs</t>
  </si>
  <si>
    <t>Off</t>
  </si>
  <si>
    <t>Def</t>
  </si>
  <si>
    <t>Played JV</t>
  </si>
  <si>
    <t>Bridgport</t>
  </si>
  <si>
    <t>Graydon</t>
  </si>
  <si>
    <t>Smithwall</t>
  </si>
  <si>
    <t>Brunswick</t>
  </si>
  <si>
    <t>Augusta</t>
  </si>
  <si>
    <t>Dodsville</t>
  </si>
  <si>
    <t>Portland</t>
  </si>
  <si>
    <t>James City</t>
  </si>
  <si>
    <t>Tabernathy</t>
  </si>
  <si>
    <t>Carterton</t>
  </si>
  <si>
    <t>Karen</t>
  </si>
  <si>
    <t>Catherine</t>
  </si>
  <si>
    <t>Janet</t>
  </si>
  <si>
    <t>Marque</t>
  </si>
  <si>
    <t>Alexandria</t>
  </si>
  <si>
    <t>Suzanne</t>
  </si>
  <si>
    <t>Alisson</t>
  </si>
  <si>
    <t>Sharon</t>
  </si>
  <si>
    <t>Elizabeth</t>
  </si>
  <si>
    <t>Alexxis</t>
  </si>
  <si>
    <t>Jasmine</t>
  </si>
  <si>
    <t>Roshanda</t>
  </si>
  <si>
    <t xml:space="preserve">                Individual Stats are kept within this same Excel file (Excel file - Players names are at the bottom of </t>
  </si>
  <si>
    <t xml:space="preserve">                the page).  The file is linked between the different sheets (players and team page) - so when you </t>
  </si>
  <si>
    <t xml:space="preserve">                enter information on an individual sheet it automatically shows up on the team stat sheet.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</si>
</sst>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" fontId="0" fillId="0" borderId="2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/>
    </xf>
    <xf numFmtId="16" fontId="0" fillId="0" borderId="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6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Alignment="1">
      <alignment horizontal="right"/>
    </xf>
    <xf numFmtId="0" fontId="1" fillId="0" borderId="30" xfId="0" applyFont="1" applyBorder="1" applyAlignment="1" quotePrefix="1">
      <alignment horizontal="center"/>
    </xf>
    <xf numFmtId="0" fontId="3" fillId="0" borderId="31" xfId="0" applyNumberFormat="1" applyFont="1" applyBorder="1" applyAlignment="1">
      <alignment/>
    </xf>
    <xf numFmtId="0" fontId="8" fillId="0" borderId="1" xfId="21" applyNumberFormat="1" applyFont="1" applyBorder="1" applyAlignment="1">
      <alignment/>
    </xf>
    <xf numFmtId="0" fontId="8" fillId="0" borderId="32" xfId="21" applyNumberFormat="1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27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Fill="1" applyBorder="1" applyAlignment="1">
      <alignment/>
    </xf>
    <xf numFmtId="16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8" fillId="0" borderId="1" xfId="21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2" xfId="21" applyNumberFormat="1" applyFont="1" applyBorder="1" applyAlignment="1">
      <alignment/>
    </xf>
    <xf numFmtId="0" fontId="3" fillId="0" borderId="38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44</xdr:row>
      <xdr:rowOff>9525</xdr:rowOff>
    </xdr:from>
    <xdr:to>
      <xdr:col>14</xdr:col>
      <xdr:colOff>152400</xdr:colOff>
      <xdr:row>46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486650"/>
          <a:ext cx="2733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115" zoomScaleNormal="115" workbookViewId="0" topLeftCell="A1">
      <selection activeCell="E8" sqref="E8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2.7109375" style="0" customWidth="1"/>
    <col min="4" max="5" width="5.7109375" style="0" customWidth="1"/>
    <col min="6" max="6" width="6.7109375" style="0" customWidth="1"/>
    <col min="7" max="8" width="5.7109375" style="0" customWidth="1"/>
    <col min="9" max="9" width="6.7109375" style="0" customWidth="1"/>
    <col min="10" max="11" width="5.7109375" style="0" customWidth="1"/>
    <col min="12" max="17" width="6.7109375" style="0" customWidth="1"/>
    <col min="18" max="18" width="10.140625" style="0" customWidth="1"/>
    <col min="19" max="19" width="34.7109375" style="0" customWidth="1"/>
  </cols>
  <sheetData>
    <row r="1" spans="1:19" ht="18.75" thickBot="1">
      <c r="A1" s="1" t="s">
        <v>36</v>
      </c>
      <c r="D1" s="67" t="s">
        <v>61</v>
      </c>
      <c r="E1" s="67"/>
      <c r="F1" s="67"/>
      <c r="G1" s="67"/>
      <c r="H1" s="67"/>
      <c r="I1" s="67"/>
      <c r="Q1" s="42"/>
      <c r="R1" s="42" t="s">
        <v>37</v>
      </c>
      <c r="S1" s="43" t="s">
        <v>38</v>
      </c>
    </row>
    <row r="2" ht="13.5" thickBot="1"/>
    <row r="3" spans="1:19" ht="13.5" thickBot="1">
      <c r="A3" s="7" t="s">
        <v>23</v>
      </c>
      <c r="B3" s="8" t="s">
        <v>0</v>
      </c>
      <c r="C3" s="7" t="s">
        <v>1</v>
      </c>
      <c r="D3" s="6" t="s">
        <v>5</v>
      </c>
      <c r="E3" s="5" t="s">
        <v>3</v>
      </c>
      <c r="F3" s="5" t="s">
        <v>4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2" t="s">
        <v>42</v>
      </c>
      <c r="N3" s="12" t="s">
        <v>12</v>
      </c>
      <c r="O3" s="13" t="s">
        <v>13</v>
      </c>
      <c r="P3" s="4" t="s">
        <v>14</v>
      </c>
      <c r="Q3" s="5" t="s">
        <v>15</v>
      </c>
      <c r="R3" s="12" t="s">
        <v>40</v>
      </c>
      <c r="S3" s="5" t="s">
        <v>16</v>
      </c>
    </row>
    <row r="4" spans="1:19" ht="12.75">
      <c r="A4" s="3">
        <v>1</v>
      </c>
      <c r="B4" s="11">
        <f>IF(Team!B4="","",Team!B4)</f>
        <v>38687</v>
      </c>
      <c r="C4" s="3" t="s">
        <v>51</v>
      </c>
      <c r="D4" s="3">
        <v>0</v>
      </c>
      <c r="E4" s="3">
        <v>0</v>
      </c>
      <c r="F4" s="45">
        <f>IF(D4=0,100,(100/D4)*(E4))</f>
        <v>100</v>
      </c>
      <c r="G4" s="3">
        <v>0</v>
      </c>
      <c r="H4" s="3">
        <v>0</v>
      </c>
      <c r="I4" s="45">
        <f>IF(G4=0,100,(100/G4)*(H4))</f>
        <v>100</v>
      </c>
      <c r="J4" s="3">
        <v>0</v>
      </c>
      <c r="K4" s="3">
        <v>0</v>
      </c>
      <c r="L4" s="45">
        <f>IF(J4=0,100,(100/J4)*(K4))</f>
        <v>100</v>
      </c>
      <c r="M4" s="52">
        <f>E4*2+H4*1+K4*3</f>
        <v>0</v>
      </c>
      <c r="N4" s="3">
        <v>1</v>
      </c>
      <c r="O4" s="9">
        <v>1</v>
      </c>
      <c r="P4" s="3">
        <v>2</v>
      </c>
      <c r="Q4" s="3">
        <v>3</v>
      </c>
      <c r="R4" s="3">
        <v>4</v>
      </c>
      <c r="S4" s="3"/>
    </row>
    <row r="5" spans="1:19" ht="12.75">
      <c r="A5" s="2">
        <v>2</v>
      </c>
      <c r="B5" s="14">
        <f>IF(Team!B5="","",Team!B5)</f>
        <v>38692</v>
      </c>
      <c r="C5" s="2" t="s">
        <v>52</v>
      </c>
      <c r="D5" s="2">
        <v>2</v>
      </c>
      <c r="E5" s="2">
        <v>0</v>
      </c>
      <c r="F5" s="45">
        <f aca="true" t="shared" si="0" ref="F5:F32">IF(D5=0,100,(100/D5)*(E5))</f>
        <v>0</v>
      </c>
      <c r="G5" s="2">
        <v>0</v>
      </c>
      <c r="H5" s="2">
        <v>0</v>
      </c>
      <c r="I5" s="45">
        <f aca="true" t="shared" si="1" ref="I5:I32">IF(G5=0,100,(100/G5)*(H5))</f>
        <v>100</v>
      </c>
      <c r="J5" s="2">
        <v>4</v>
      </c>
      <c r="K5" s="2">
        <v>1</v>
      </c>
      <c r="L5" s="45">
        <f aca="true" t="shared" si="2" ref="L5:L32">IF(J5=0,100,(100/J5)*(K5))</f>
        <v>25</v>
      </c>
      <c r="M5" s="52">
        <f aca="true" t="shared" si="3" ref="M5:M32">E5*2+H5*1+K5*3</f>
        <v>3</v>
      </c>
      <c r="N5" s="2">
        <v>3</v>
      </c>
      <c r="O5" s="10">
        <v>4</v>
      </c>
      <c r="P5" s="2">
        <v>2</v>
      </c>
      <c r="Q5" s="2">
        <v>3</v>
      </c>
      <c r="R5" s="2">
        <v>0</v>
      </c>
      <c r="S5" s="2"/>
    </row>
    <row r="6" spans="1:19" ht="12.75">
      <c r="A6" s="2">
        <v>3</v>
      </c>
      <c r="B6" s="14">
        <f>IF(Team!B6="","",Team!B6)</f>
        <v>38694</v>
      </c>
      <c r="C6" s="53" t="s">
        <v>53</v>
      </c>
      <c r="D6" s="2">
        <v>0</v>
      </c>
      <c r="E6" s="2">
        <v>0</v>
      </c>
      <c r="F6" s="45">
        <f t="shared" si="0"/>
        <v>100</v>
      </c>
      <c r="G6" s="2">
        <v>0</v>
      </c>
      <c r="H6" s="2">
        <v>0</v>
      </c>
      <c r="I6" s="45">
        <f t="shared" si="1"/>
        <v>100</v>
      </c>
      <c r="J6" s="2">
        <v>1</v>
      </c>
      <c r="K6" s="2">
        <v>0</v>
      </c>
      <c r="L6" s="45">
        <f t="shared" si="2"/>
        <v>0</v>
      </c>
      <c r="M6" s="52">
        <f t="shared" si="3"/>
        <v>0</v>
      </c>
      <c r="N6" s="2">
        <v>0</v>
      </c>
      <c r="O6" s="10">
        <v>3</v>
      </c>
      <c r="P6" s="2">
        <v>2</v>
      </c>
      <c r="Q6" s="2">
        <v>1</v>
      </c>
      <c r="R6" s="2">
        <v>2</v>
      </c>
      <c r="S6" s="2"/>
    </row>
    <row r="7" spans="1:19" ht="12.75">
      <c r="A7" s="2">
        <v>4</v>
      </c>
      <c r="B7" s="14">
        <f>IF(Team!B7="","",Team!B7)</f>
        <v>38699</v>
      </c>
      <c r="C7" s="2" t="s">
        <v>54</v>
      </c>
      <c r="D7" s="2">
        <v>0</v>
      </c>
      <c r="E7" s="2">
        <v>0</v>
      </c>
      <c r="F7" s="45">
        <f t="shared" si="0"/>
        <v>100</v>
      </c>
      <c r="G7" s="2">
        <v>0</v>
      </c>
      <c r="H7" s="2">
        <v>0</v>
      </c>
      <c r="I7" s="45">
        <f t="shared" si="1"/>
        <v>100</v>
      </c>
      <c r="J7" s="2">
        <v>3</v>
      </c>
      <c r="K7" s="2">
        <v>0</v>
      </c>
      <c r="L7" s="45">
        <f t="shared" si="2"/>
        <v>0</v>
      </c>
      <c r="M7" s="52">
        <f t="shared" si="3"/>
        <v>0</v>
      </c>
      <c r="N7" s="2">
        <v>2</v>
      </c>
      <c r="O7" s="10">
        <v>0</v>
      </c>
      <c r="P7" s="2">
        <v>7</v>
      </c>
      <c r="Q7" s="2">
        <v>3</v>
      </c>
      <c r="R7" s="2">
        <v>1</v>
      </c>
      <c r="S7" s="2"/>
    </row>
    <row r="8" spans="1:19" ht="12.75">
      <c r="A8" s="2">
        <v>5</v>
      </c>
      <c r="B8" s="14">
        <f>IF(Team!B8="","",Team!B8)</f>
        <v>38701</v>
      </c>
      <c r="C8" s="2" t="s">
        <v>55</v>
      </c>
      <c r="D8" s="2">
        <v>1</v>
      </c>
      <c r="E8" s="2">
        <v>0</v>
      </c>
      <c r="F8" s="45">
        <f t="shared" si="0"/>
        <v>0</v>
      </c>
      <c r="G8" s="2">
        <v>0</v>
      </c>
      <c r="H8" s="2">
        <v>0</v>
      </c>
      <c r="I8" s="45">
        <f t="shared" si="1"/>
        <v>100</v>
      </c>
      <c r="J8" s="2">
        <v>2</v>
      </c>
      <c r="K8" s="2">
        <v>1</v>
      </c>
      <c r="L8" s="45">
        <f t="shared" si="2"/>
        <v>50</v>
      </c>
      <c r="M8" s="52">
        <f t="shared" si="3"/>
        <v>3</v>
      </c>
      <c r="N8" s="2">
        <v>2</v>
      </c>
      <c r="O8" s="10">
        <v>2</v>
      </c>
      <c r="P8" s="2">
        <v>1</v>
      </c>
      <c r="Q8" s="2">
        <v>2</v>
      </c>
      <c r="R8" s="2">
        <v>1</v>
      </c>
      <c r="S8" s="2"/>
    </row>
    <row r="9" spans="1:19" ht="12.75">
      <c r="A9" s="2">
        <v>6</v>
      </c>
      <c r="B9" s="14">
        <f>IF(Team!B9="","",Team!B9)</f>
        <v>38703</v>
      </c>
      <c r="C9" s="2" t="s">
        <v>56</v>
      </c>
      <c r="D9" s="2">
        <v>0</v>
      </c>
      <c r="E9" s="2">
        <v>0</v>
      </c>
      <c r="F9" s="45">
        <f t="shared" si="0"/>
        <v>100</v>
      </c>
      <c r="G9" s="2">
        <v>0</v>
      </c>
      <c r="H9" s="2">
        <v>0</v>
      </c>
      <c r="I9" s="45">
        <f t="shared" si="1"/>
        <v>100</v>
      </c>
      <c r="J9" s="2">
        <v>2</v>
      </c>
      <c r="K9" s="2">
        <v>2</v>
      </c>
      <c r="L9" s="45">
        <f t="shared" si="2"/>
        <v>100</v>
      </c>
      <c r="M9" s="52">
        <f t="shared" si="3"/>
        <v>6</v>
      </c>
      <c r="N9" s="2">
        <v>0</v>
      </c>
      <c r="O9" s="10">
        <v>0</v>
      </c>
      <c r="P9" s="2">
        <v>1</v>
      </c>
      <c r="Q9" s="2">
        <v>0</v>
      </c>
      <c r="R9" s="2">
        <v>0</v>
      </c>
      <c r="S9" s="2"/>
    </row>
    <row r="10" spans="1:19" ht="12.75">
      <c r="A10" s="2">
        <v>7</v>
      </c>
      <c r="B10" s="14">
        <f>IF(Team!B10="","",Team!B10)</f>
        <v>38720</v>
      </c>
      <c r="C10" s="2" t="s">
        <v>57</v>
      </c>
      <c r="D10" s="2">
        <v>2</v>
      </c>
      <c r="E10" s="2">
        <v>0</v>
      </c>
      <c r="F10" s="45">
        <f t="shared" si="0"/>
        <v>0</v>
      </c>
      <c r="G10" s="2">
        <v>0</v>
      </c>
      <c r="H10" s="2">
        <v>0</v>
      </c>
      <c r="I10" s="45">
        <f t="shared" si="1"/>
        <v>100</v>
      </c>
      <c r="J10" s="2">
        <v>0</v>
      </c>
      <c r="K10" s="2">
        <v>0</v>
      </c>
      <c r="L10" s="45">
        <f t="shared" si="2"/>
        <v>100</v>
      </c>
      <c r="M10" s="52">
        <f t="shared" si="3"/>
        <v>0</v>
      </c>
      <c r="N10" s="2">
        <v>1</v>
      </c>
      <c r="O10" s="10">
        <v>0</v>
      </c>
      <c r="P10" s="2">
        <v>0</v>
      </c>
      <c r="Q10" s="2">
        <v>0</v>
      </c>
      <c r="R10" s="2">
        <v>2</v>
      </c>
      <c r="S10" s="2"/>
    </row>
    <row r="11" spans="1:19" ht="12.75">
      <c r="A11" s="2">
        <v>8</v>
      </c>
      <c r="B11" s="14">
        <f>IF(Team!B11="","",Team!B11)</f>
        <v>38721</v>
      </c>
      <c r="C11" s="2" t="s">
        <v>58</v>
      </c>
      <c r="D11" s="2">
        <v>0</v>
      </c>
      <c r="E11" s="2">
        <v>0</v>
      </c>
      <c r="F11" s="45">
        <f t="shared" si="0"/>
        <v>100</v>
      </c>
      <c r="G11" s="2">
        <v>0</v>
      </c>
      <c r="H11" s="2">
        <v>0</v>
      </c>
      <c r="I11" s="45">
        <f t="shared" si="1"/>
        <v>100</v>
      </c>
      <c r="J11" s="2">
        <v>0</v>
      </c>
      <c r="K11" s="2">
        <v>0</v>
      </c>
      <c r="L11" s="45">
        <f t="shared" si="2"/>
        <v>100</v>
      </c>
      <c r="M11" s="52">
        <f t="shared" si="3"/>
        <v>0</v>
      </c>
      <c r="N11" s="2">
        <v>1</v>
      </c>
      <c r="O11" s="10">
        <v>0</v>
      </c>
      <c r="P11" s="2">
        <v>0</v>
      </c>
      <c r="Q11" s="2">
        <v>1</v>
      </c>
      <c r="R11" s="2">
        <v>0</v>
      </c>
      <c r="S11" s="2"/>
    </row>
    <row r="12" spans="1:19" ht="12.75">
      <c r="A12" s="2">
        <v>9</v>
      </c>
      <c r="B12" s="14">
        <f>IF(Team!B12="","",Team!B12)</f>
        <v>38722</v>
      </c>
      <c r="C12" s="2" t="s">
        <v>59</v>
      </c>
      <c r="D12" s="2">
        <v>1</v>
      </c>
      <c r="E12" s="2">
        <v>0</v>
      </c>
      <c r="F12" s="45">
        <f t="shared" si="0"/>
        <v>0</v>
      </c>
      <c r="G12" s="2">
        <v>0</v>
      </c>
      <c r="H12" s="2">
        <v>0</v>
      </c>
      <c r="I12" s="45">
        <f t="shared" si="1"/>
        <v>100</v>
      </c>
      <c r="J12" s="2">
        <v>2</v>
      </c>
      <c r="K12" s="2">
        <v>0</v>
      </c>
      <c r="L12" s="45">
        <f t="shared" si="2"/>
        <v>0</v>
      </c>
      <c r="M12" s="52">
        <f t="shared" si="3"/>
        <v>0</v>
      </c>
      <c r="N12" s="2">
        <v>3</v>
      </c>
      <c r="O12" s="10">
        <v>0</v>
      </c>
      <c r="P12" s="2">
        <v>0</v>
      </c>
      <c r="Q12" s="2">
        <v>2</v>
      </c>
      <c r="R12" s="2">
        <v>1</v>
      </c>
      <c r="S12" s="2"/>
    </row>
    <row r="13" spans="1:19" ht="12.75">
      <c r="A13" s="2">
        <v>10</v>
      </c>
      <c r="B13" s="14">
        <f>IF(Team!B13="","",Team!B13)</f>
        <v>38727</v>
      </c>
      <c r="C13" s="2" t="s">
        <v>60</v>
      </c>
      <c r="D13" s="2">
        <v>1</v>
      </c>
      <c r="E13" s="2">
        <v>0</v>
      </c>
      <c r="F13" s="45">
        <f t="shared" si="0"/>
        <v>0</v>
      </c>
      <c r="G13" s="2">
        <v>0</v>
      </c>
      <c r="H13" s="2">
        <v>0</v>
      </c>
      <c r="I13" s="45">
        <f t="shared" si="1"/>
        <v>100</v>
      </c>
      <c r="J13" s="2">
        <v>2</v>
      </c>
      <c r="K13" s="2">
        <v>0</v>
      </c>
      <c r="L13" s="45">
        <f t="shared" si="2"/>
        <v>0</v>
      </c>
      <c r="M13" s="52">
        <f t="shared" si="3"/>
        <v>0</v>
      </c>
      <c r="N13" s="2">
        <v>4</v>
      </c>
      <c r="O13" s="10">
        <v>2</v>
      </c>
      <c r="P13" s="2">
        <v>0</v>
      </c>
      <c r="Q13" s="2">
        <v>0</v>
      </c>
      <c r="R13" s="2">
        <v>0</v>
      </c>
      <c r="S13" s="2"/>
    </row>
    <row r="14" spans="1:19" ht="12.75">
      <c r="A14" s="2">
        <v>11</v>
      </c>
      <c r="B14" s="14">
        <f>IF(Team!B14="","",Team!B14)</f>
        <v>38729</v>
      </c>
      <c r="C14" s="3" t="s">
        <v>51</v>
      </c>
      <c r="D14" s="2">
        <v>2</v>
      </c>
      <c r="E14" s="2">
        <v>1</v>
      </c>
      <c r="F14" s="45">
        <f t="shared" si="0"/>
        <v>50</v>
      </c>
      <c r="G14" s="2">
        <v>1</v>
      </c>
      <c r="H14" s="2">
        <v>1</v>
      </c>
      <c r="I14" s="45">
        <f t="shared" si="1"/>
        <v>100</v>
      </c>
      <c r="J14" s="2">
        <v>1</v>
      </c>
      <c r="K14" s="2">
        <v>0</v>
      </c>
      <c r="L14" s="45">
        <f t="shared" si="2"/>
        <v>0</v>
      </c>
      <c r="M14" s="52">
        <f>E14*2+H14*1+K14*3</f>
        <v>3</v>
      </c>
      <c r="N14" s="2">
        <v>3</v>
      </c>
      <c r="O14" s="10">
        <v>2</v>
      </c>
      <c r="P14" s="2">
        <v>1</v>
      </c>
      <c r="Q14" s="2">
        <v>0</v>
      </c>
      <c r="R14" s="2">
        <v>1</v>
      </c>
      <c r="S14" s="2"/>
    </row>
    <row r="15" spans="1:19" ht="12.75">
      <c r="A15" s="2">
        <v>12</v>
      </c>
      <c r="B15" s="14">
        <f>IF(Team!B15="","",Team!B15)</f>
        <v>38731</v>
      </c>
      <c r="C15" s="2" t="s">
        <v>52</v>
      </c>
      <c r="D15" s="2">
        <v>1</v>
      </c>
      <c r="E15" s="2">
        <v>0</v>
      </c>
      <c r="F15" s="45">
        <f t="shared" si="0"/>
        <v>0</v>
      </c>
      <c r="G15" s="2">
        <v>2</v>
      </c>
      <c r="H15" s="2">
        <v>2</v>
      </c>
      <c r="I15" s="45">
        <f t="shared" si="1"/>
        <v>100</v>
      </c>
      <c r="J15" s="2">
        <v>2</v>
      </c>
      <c r="K15" s="2">
        <v>0</v>
      </c>
      <c r="L15" s="45">
        <f t="shared" si="2"/>
        <v>0</v>
      </c>
      <c r="M15" s="52">
        <f t="shared" si="3"/>
        <v>2</v>
      </c>
      <c r="N15" s="2">
        <v>2</v>
      </c>
      <c r="O15" s="10">
        <v>1</v>
      </c>
      <c r="P15" s="2">
        <v>1</v>
      </c>
      <c r="Q15" s="2">
        <v>4</v>
      </c>
      <c r="R15" s="2">
        <v>0</v>
      </c>
      <c r="S15" s="2"/>
    </row>
    <row r="16" spans="1:19" ht="12.75">
      <c r="A16" s="2">
        <v>13</v>
      </c>
      <c r="B16" s="14">
        <f>IF(Team!B16="","",Team!B16)</f>
        <v>38734</v>
      </c>
      <c r="C16" s="53" t="s">
        <v>53</v>
      </c>
      <c r="D16" s="2">
        <v>1</v>
      </c>
      <c r="E16" s="2">
        <v>0</v>
      </c>
      <c r="F16" s="45">
        <f t="shared" si="0"/>
        <v>0</v>
      </c>
      <c r="G16" s="2">
        <v>0</v>
      </c>
      <c r="H16" s="2">
        <v>0</v>
      </c>
      <c r="I16" s="45">
        <f t="shared" si="1"/>
        <v>100</v>
      </c>
      <c r="J16" s="2">
        <v>3</v>
      </c>
      <c r="K16" s="2">
        <v>0</v>
      </c>
      <c r="L16" s="45">
        <f t="shared" si="2"/>
        <v>0</v>
      </c>
      <c r="M16" s="52">
        <f t="shared" si="3"/>
        <v>0</v>
      </c>
      <c r="N16" s="2">
        <v>3</v>
      </c>
      <c r="O16" s="10">
        <v>1</v>
      </c>
      <c r="P16" s="2">
        <v>0</v>
      </c>
      <c r="Q16" s="2">
        <v>1</v>
      </c>
      <c r="R16" s="2">
        <v>3</v>
      </c>
      <c r="S16" s="2"/>
    </row>
    <row r="17" spans="1:19" ht="12.75">
      <c r="A17" s="2">
        <v>14</v>
      </c>
      <c r="B17" s="14">
        <f>IF(Team!B17="","",Team!B17)</f>
        <v>38736</v>
      </c>
      <c r="C17" s="2" t="s">
        <v>54</v>
      </c>
      <c r="D17" s="2">
        <v>0</v>
      </c>
      <c r="E17" s="2">
        <v>0</v>
      </c>
      <c r="F17" s="45">
        <f t="shared" si="0"/>
        <v>100</v>
      </c>
      <c r="G17" s="2">
        <v>0</v>
      </c>
      <c r="H17" s="2">
        <v>0</v>
      </c>
      <c r="I17" s="45">
        <f t="shared" si="1"/>
        <v>100</v>
      </c>
      <c r="J17" s="2">
        <v>2</v>
      </c>
      <c r="K17" s="2">
        <v>0</v>
      </c>
      <c r="L17" s="45">
        <f t="shared" si="2"/>
        <v>0</v>
      </c>
      <c r="M17" s="52">
        <f t="shared" si="3"/>
        <v>0</v>
      </c>
      <c r="N17" s="2">
        <v>2</v>
      </c>
      <c r="O17" s="10">
        <v>1</v>
      </c>
      <c r="P17" s="2">
        <v>1</v>
      </c>
      <c r="Q17" s="2">
        <v>1</v>
      </c>
      <c r="R17" s="2">
        <v>0</v>
      </c>
      <c r="S17" s="2"/>
    </row>
    <row r="18" spans="1:19" ht="12.75">
      <c r="A18" s="2">
        <v>15</v>
      </c>
      <c r="B18" s="14">
        <f>IF(Team!B18="","",Team!B18)</f>
        <v>38745</v>
      </c>
      <c r="C18" s="2" t="s">
        <v>55</v>
      </c>
      <c r="D18" s="2">
        <v>2</v>
      </c>
      <c r="E18" s="2">
        <v>0</v>
      </c>
      <c r="F18" s="45">
        <f t="shared" si="0"/>
        <v>0</v>
      </c>
      <c r="G18" s="2">
        <v>0</v>
      </c>
      <c r="H18" s="2">
        <v>0</v>
      </c>
      <c r="I18" s="45">
        <f t="shared" si="1"/>
        <v>100</v>
      </c>
      <c r="J18" s="2">
        <v>0</v>
      </c>
      <c r="K18" s="2">
        <v>0</v>
      </c>
      <c r="L18" s="45">
        <f t="shared" si="2"/>
        <v>100</v>
      </c>
      <c r="M18" s="52">
        <f t="shared" si="3"/>
        <v>0</v>
      </c>
      <c r="N18" s="2">
        <v>1</v>
      </c>
      <c r="O18" s="10">
        <v>0</v>
      </c>
      <c r="P18" s="2">
        <v>0</v>
      </c>
      <c r="Q18" s="2">
        <v>3</v>
      </c>
      <c r="R18" s="2">
        <v>1</v>
      </c>
      <c r="S18" s="2"/>
    </row>
    <row r="19" spans="1:19" ht="12.75">
      <c r="A19" s="2">
        <v>16</v>
      </c>
      <c r="B19" s="14">
        <f>IF(Team!B19="","",Team!B19)</f>
        <v>38750</v>
      </c>
      <c r="C19" s="2" t="s">
        <v>56</v>
      </c>
      <c r="D19" s="2">
        <v>0</v>
      </c>
      <c r="E19" s="2">
        <v>0</v>
      </c>
      <c r="F19" s="45">
        <f t="shared" si="0"/>
        <v>100</v>
      </c>
      <c r="G19" s="2">
        <v>2</v>
      </c>
      <c r="H19" s="2">
        <v>1</v>
      </c>
      <c r="I19" s="45">
        <f t="shared" si="1"/>
        <v>50</v>
      </c>
      <c r="J19" s="2">
        <v>1</v>
      </c>
      <c r="K19" s="2">
        <v>0</v>
      </c>
      <c r="L19" s="45">
        <f t="shared" si="2"/>
        <v>0</v>
      </c>
      <c r="M19" s="52">
        <f>E19*2+H19*1+K19*3</f>
        <v>1</v>
      </c>
      <c r="N19" s="2">
        <v>1</v>
      </c>
      <c r="O19" s="10">
        <v>2</v>
      </c>
      <c r="P19" s="2">
        <v>4</v>
      </c>
      <c r="Q19" s="2">
        <v>1</v>
      </c>
      <c r="R19" s="2">
        <v>1</v>
      </c>
      <c r="S19" s="2"/>
    </row>
    <row r="20" spans="1:19" ht="12.75">
      <c r="A20" s="2">
        <v>17</v>
      </c>
      <c r="B20" s="14">
        <f>IF(Team!B20="","",Team!B20)</f>
        <v>38749</v>
      </c>
      <c r="C20" s="2" t="s">
        <v>57</v>
      </c>
      <c r="D20" s="2">
        <v>1</v>
      </c>
      <c r="E20" s="2">
        <v>0</v>
      </c>
      <c r="F20" s="45">
        <f t="shared" si="0"/>
        <v>0</v>
      </c>
      <c r="G20" s="2">
        <v>1</v>
      </c>
      <c r="H20" s="2">
        <v>0</v>
      </c>
      <c r="I20" s="45">
        <f t="shared" si="1"/>
        <v>0</v>
      </c>
      <c r="J20" s="2">
        <v>1</v>
      </c>
      <c r="K20" s="2">
        <v>0</v>
      </c>
      <c r="L20" s="45">
        <f t="shared" si="2"/>
        <v>0</v>
      </c>
      <c r="M20" s="52">
        <f t="shared" si="3"/>
        <v>0</v>
      </c>
      <c r="N20" s="2">
        <v>3</v>
      </c>
      <c r="O20" s="10">
        <v>2</v>
      </c>
      <c r="P20" s="2">
        <v>2</v>
      </c>
      <c r="Q20" s="2">
        <v>4</v>
      </c>
      <c r="R20" s="2">
        <v>2</v>
      </c>
      <c r="S20" s="2"/>
    </row>
    <row r="21" spans="1:19" ht="12.75">
      <c r="A21" s="2">
        <v>18</v>
      </c>
      <c r="B21" s="14">
        <v>38755</v>
      </c>
      <c r="C21" s="2" t="s">
        <v>58</v>
      </c>
      <c r="D21" s="2">
        <v>2</v>
      </c>
      <c r="E21" s="2">
        <v>2</v>
      </c>
      <c r="F21" s="45">
        <f t="shared" si="0"/>
        <v>100</v>
      </c>
      <c r="G21" s="2">
        <v>0</v>
      </c>
      <c r="H21" s="2">
        <v>0</v>
      </c>
      <c r="I21" s="45">
        <f t="shared" si="1"/>
        <v>100</v>
      </c>
      <c r="J21" s="2">
        <v>0</v>
      </c>
      <c r="K21" s="2">
        <v>0</v>
      </c>
      <c r="L21" s="45">
        <f t="shared" si="2"/>
        <v>100</v>
      </c>
      <c r="M21" s="52">
        <f t="shared" si="3"/>
        <v>4</v>
      </c>
      <c r="N21" s="2">
        <v>2</v>
      </c>
      <c r="O21" s="10">
        <v>0</v>
      </c>
      <c r="P21" s="2">
        <v>1</v>
      </c>
      <c r="Q21" s="2">
        <v>0</v>
      </c>
      <c r="R21" s="2">
        <v>0</v>
      </c>
      <c r="S21" s="2"/>
    </row>
    <row r="22" spans="1:19" ht="12.75">
      <c r="A22" s="2">
        <v>19</v>
      </c>
      <c r="B22" s="14">
        <v>38757</v>
      </c>
      <c r="C22" s="2" t="s">
        <v>59</v>
      </c>
      <c r="D22" s="2">
        <v>2</v>
      </c>
      <c r="E22" s="2">
        <v>0</v>
      </c>
      <c r="F22" s="45">
        <f t="shared" si="0"/>
        <v>0</v>
      </c>
      <c r="G22" s="2">
        <v>0</v>
      </c>
      <c r="H22" s="2">
        <v>0</v>
      </c>
      <c r="I22" s="45">
        <f t="shared" si="1"/>
        <v>100</v>
      </c>
      <c r="J22" s="2">
        <v>3</v>
      </c>
      <c r="K22" s="2">
        <v>2</v>
      </c>
      <c r="L22" s="45">
        <f t="shared" si="2"/>
        <v>66.66666666666667</v>
      </c>
      <c r="M22" s="52">
        <f t="shared" si="3"/>
        <v>6</v>
      </c>
      <c r="N22" s="2">
        <v>1</v>
      </c>
      <c r="O22" s="10">
        <v>2</v>
      </c>
      <c r="P22" s="2">
        <v>0</v>
      </c>
      <c r="Q22" s="2">
        <v>2</v>
      </c>
      <c r="R22" s="2">
        <v>3</v>
      </c>
      <c r="S22" s="2"/>
    </row>
    <row r="23" spans="1:19" ht="12.75">
      <c r="A23" s="2">
        <v>20</v>
      </c>
      <c r="B23" s="14">
        <f>IF(Team!B23="","",Team!B23)</f>
        <v>38762</v>
      </c>
      <c r="C23" s="2" t="s">
        <v>60</v>
      </c>
      <c r="D23" s="2">
        <v>2</v>
      </c>
      <c r="E23" s="2">
        <v>0</v>
      </c>
      <c r="F23" s="45">
        <f t="shared" si="0"/>
        <v>0</v>
      </c>
      <c r="G23" s="2">
        <v>2</v>
      </c>
      <c r="H23" s="2">
        <v>0</v>
      </c>
      <c r="I23" s="45">
        <f t="shared" si="1"/>
        <v>0</v>
      </c>
      <c r="J23" s="2">
        <v>1</v>
      </c>
      <c r="K23" s="2">
        <v>0</v>
      </c>
      <c r="L23" s="45">
        <f t="shared" si="2"/>
        <v>0</v>
      </c>
      <c r="M23" s="52">
        <f t="shared" si="3"/>
        <v>0</v>
      </c>
      <c r="N23" s="2">
        <v>2</v>
      </c>
      <c r="O23" s="10">
        <v>1</v>
      </c>
      <c r="P23" s="2">
        <v>3</v>
      </c>
      <c r="Q23" s="2">
        <v>1</v>
      </c>
      <c r="R23" s="2">
        <v>1</v>
      </c>
      <c r="S23" s="2"/>
    </row>
    <row r="24" spans="1:19" ht="12.75">
      <c r="A24" s="2">
        <v>24</v>
      </c>
      <c r="B24" s="14">
        <f>IF(Team!B24="","",Team!B24)</f>
      </c>
      <c r="C24" s="2">
        <f>IF(Team!C24="","",Team!C24)</f>
      </c>
      <c r="D24" s="2">
        <v>0</v>
      </c>
      <c r="E24" s="2">
        <v>0</v>
      </c>
      <c r="F24" s="45">
        <f t="shared" si="0"/>
        <v>100</v>
      </c>
      <c r="G24" s="2">
        <v>0</v>
      </c>
      <c r="H24" s="2">
        <v>0</v>
      </c>
      <c r="I24" s="45">
        <f t="shared" si="1"/>
        <v>100</v>
      </c>
      <c r="J24" s="2">
        <v>0</v>
      </c>
      <c r="K24" s="2">
        <v>0</v>
      </c>
      <c r="L24" s="45">
        <f t="shared" si="2"/>
        <v>100</v>
      </c>
      <c r="M24" s="52">
        <f t="shared" si="3"/>
        <v>0</v>
      </c>
      <c r="N24" s="2">
        <v>0</v>
      </c>
      <c r="O24" s="10">
        <v>0</v>
      </c>
      <c r="P24" s="2">
        <v>0</v>
      </c>
      <c r="Q24" s="2">
        <v>0</v>
      </c>
      <c r="R24" s="2">
        <v>0</v>
      </c>
      <c r="S24" s="2"/>
    </row>
    <row r="25" spans="1:19" ht="12.75">
      <c r="A25" s="2">
        <v>25</v>
      </c>
      <c r="B25" s="14">
        <f>IF(Team!B25="","",Team!B25)</f>
      </c>
      <c r="C25" s="2">
        <f>IF(Team!C25="","",Team!C25)</f>
      </c>
      <c r="D25" s="2">
        <v>0</v>
      </c>
      <c r="E25" s="2">
        <v>0</v>
      </c>
      <c r="F25" s="45">
        <f t="shared" si="0"/>
        <v>100</v>
      </c>
      <c r="G25" s="2">
        <v>0</v>
      </c>
      <c r="H25" s="2">
        <v>0</v>
      </c>
      <c r="I25" s="45">
        <f t="shared" si="1"/>
        <v>100</v>
      </c>
      <c r="J25" s="2">
        <v>0</v>
      </c>
      <c r="K25" s="2">
        <v>0</v>
      </c>
      <c r="L25" s="45">
        <f t="shared" si="2"/>
        <v>100</v>
      </c>
      <c r="M25" s="52">
        <f t="shared" si="3"/>
        <v>0</v>
      </c>
      <c r="N25" s="2">
        <v>0</v>
      </c>
      <c r="O25" s="10">
        <v>0</v>
      </c>
      <c r="P25" s="2">
        <v>0</v>
      </c>
      <c r="Q25" s="2">
        <v>0</v>
      </c>
      <c r="R25" s="2">
        <v>0</v>
      </c>
      <c r="S25" s="2"/>
    </row>
    <row r="26" spans="1:19" ht="12.75">
      <c r="A26" s="2">
        <v>26</v>
      </c>
      <c r="B26" s="14">
        <f>IF(Team!B26="","",Team!B26)</f>
      </c>
      <c r="C26" s="2">
        <f>IF(Team!C26="","",Team!C26)</f>
      </c>
      <c r="D26" s="2">
        <v>0</v>
      </c>
      <c r="E26" s="2">
        <v>0</v>
      </c>
      <c r="F26" s="45">
        <f t="shared" si="0"/>
        <v>100</v>
      </c>
      <c r="G26" s="2">
        <v>0</v>
      </c>
      <c r="H26" s="2">
        <v>0</v>
      </c>
      <c r="I26" s="45">
        <f t="shared" si="1"/>
        <v>100</v>
      </c>
      <c r="J26" s="2">
        <v>0</v>
      </c>
      <c r="K26" s="2">
        <v>0</v>
      </c>
      <c r="L26" s="45">
        <f t="shared" si="2"/>
        <v>100</v>
      </c>
      <c r="M26" s="52">
        <f t="shared" si="3"/>
        <v>0</v>
      </c>
      <c r="N26" s="2">
        <v>0</v>
      </c>
      <c r="O26" s="10">
        <v>0</v>
      </c>
      <c r="P26" s="2">
        <v>0</v>
      </c>
      <c r="Q26" s="2">
        <v>0</v>
      </c>
      <c r="R26" s="2">
        <v>0</v>
      </c>
      <c r="S26" s="2"/>
    </row>
    <row r="27" spans="1:19" ht="12.75">
      <c r="A27" s="2">
        <v>27</v>
      </c>
      <c r="B27" s="14">
        <f>IF(Team!B27="","",Team!B27)</f>
      </c>
      <c r="C27" s="2">
        <f>IF(Team!C27="","",Team!C27)</f>
      </c>
      <c r="D27" s="2">
        <v>0</v>
      </c>
      <c r="E27" s="2">
        <v>0</v>
      </c>
      <c r="F27" s="45">
        <f t="shared" si="0"/>
        <v>100</v>
      </c>
      <c r="G27" s="2">
        <v>0</v>
      </c>
      <c r="H27" s="2">
        <v>0</v>
      </c>
      <c r="I27" s="45">
        <f t="shared" si="1"/>
        <v>100</v>
      </c>
      <c r="J27" s="2">
        <v>0</v>
      </c>
      <c r="K27" s="2">
        <v>0</v>
      </c>
      <c r="L27" s="45">
        <f t="shared" si="2"/>
        <v>100</v>
      </c>
      <c r="M27" s="52">
        <f t="shared" si="3"/>
        <v>0</v>
      </c>
      <c r="N27" s="2">
        <v>0</v>
      </c>
      <c r="O27" s="10">
        <v>0</v>
      </c>
      <c r="P27" s="2">
        <v>0</v>
      </c>
      <c r="Q27" s="2">
        <v>0</v>
      </c>
      <c r="R27" s="2">
        <v>0</v>
      </c>
      <c r="S27" s="2"/>
    </row>
    <row r="28" spans="1:19" ht="12.75">
      <c r="A28" s="2">
        <v>28</v>
      </c>
      <c r="B28" s="14">
        <f>IF(Team!B28="","",Team!B28)</f>
      </c>
      <c r="C28" s="2">
        <f>IF(Team!C28="","",Team!C28)</f>
      </c>
      <c r="D28" s="2">
        <v>0</v>
      </c>
      <c r="E28" s="2">
        <v>0</v>
      </c>
      <c r="F28" s="45">
        <f t="shared" si="0"/>
        <v>100</v>
      </c>
      <c r="G28" s="2">
        <v>0</v>
      </c>
      <c r="H28" s="2">
        <v>0</v>
      </c>
      <c r="I28" s="45">
        <f t="shared" si="1"/>
        <v>100</v>
      </c>
      <c r="J28" s="2">
        <v>0</v>
      </c>
      <c r="K28" s="2">
        <v>0</v>
      </c>
      <c r="L28" s="45">
        <f t="shared" si="2"/>
        <v>100</v>
      </c>
      <c r="M28" s="52">
        <f>E28*2+H28*1+K28*3</f>
        <v>0</v>
      </c>
      <c r="N28" s="2">
        <v>0</v>
      </c>
      <c r="O28" s="10">
        <v>0</v>
      </c>
      <c r="P28" s="2">
        <v>0</v>
      </c>
      <c r="Q28" s="2">
        <v>0</v>
      </c>
      <c r="R28" s="2">
        <v>0</v>
      </c>
      <c r="S28" s="2"/>
    </row>
    <row r="29" spans="1:19" ht="12.75">
      <c r="A29" s="2">
        <v>29</v>
      </c>
      <c r="B29" s="2">
        <f>IF(Team!B29="","",Team!B29)</f>
      </c>
      <c r="C29" s="2">
        <f>IF(Team!C29="","",Team!C29)</f>
      </c>
      <c r="D29" s="2">
        <v>0</v>
      </c>
      <c r="E29" s="2">
        <v>0</v>
      </c>
      <c r="F29" s="45">
        <f t="shared" si="0"/>
        <v>100</v>
      </c>
      <c r="G29" s="2">
        <v>0</v>
      </c>
      <c r="H29" s="2">
        <v>0</v>
      </c>
      <c r="I29" s="45">
        <f t="shared" si="1"/>
        <v>100</v>
      </c>
      <c r="J29" s="2">
        <v>0</v>
      </c>
      <c r="K29" s="2">
        <v>0</v>
      </c>
      <c r="L29" s="45">
        <f t="shared" si="2"/>
        <v>100</v>
      </c>
      <c r="M29" s="52">
        <f t="shared" si="3"/>
        <v>0</v>
      </c>
      <c r="N29" s="2">
        <v>0</v>
      </c>
      <c r="O29" s="10">
        <v>0</v>
      </c>
      <c r="P29" s="2">
        <v>0</v>
      </c>
      <c r="Q29" s="2">
        <v>0</v>
      </c>
      <c r="R29" s="2">
        <v>0</v>
      </c>
      <c r="S29" s="2"/>
    </row>
    <row r="30" spans="1:19" ht="12.75">
      <c r="A30" s="2">
        <v>30</v>
      </c>
      <c r="B30" s="2">
        <f>IF(Team!B30="","",Team!B30)</f>
      </c>
      <c r="C30" s="2">
        <f>IF(Team!C30="","",Team!C30)</f>
      </c>
      <c r="D30" s="2">
        <v>0</v>
      </c>
      <c r="E30" s="2">
        <v>0</v>
      </c>
      <c r="F30" s="45">
        <f t="shared" si="0"/>
        <v>100</v>
      </c>
      <c r="G30" s="2">
        <v>0</v>
      </c>
      <c r="H30" s="2">
        <v>0</v>
      </c>
      <c r="I30" s="45">
        <f t="shared" si="1"/>
        <v>100</v>
      </c>
      <c r="J30" s="2">
        <v>0</v>
      </c>
      <c r="K30" s="2">
        <v>0</v>
      </c>
      <c r="L30" s="45">
        <f t="shared" si="2"/>
        <v>100</v>
      </c>
      <c r="M30" s="52">
        <f t="shared" si="3"/>
        <v>0</v>
      </c>
      <c r="N30" s="2">
        <v>0</v>
      </c>
      <c r="O30" s="10">
        <v>0</v>
      </c>
      <c r="P30" s="2">
        <v>0</v>
      </c>
      <c r="Q30" s="2">
        <v>0</v>
      </c>
      <c r="R30" s="2">
        <v>0</v>
      </c>
      <c r="S30" s="2"/>
    </row>
    <row r="31" spans="1:19" ht="12.75">
      <c r="A31" s="2">
        <v>31</v>
      </c>
      <c r="B31" s="2">
        <f>IF(Team!B31="","",Team!B31)</f>
      </c>
      <c r="C31" s="2">
        <f>IF(Team!C31="","",Team!C31)</f>
      </c>
      <c r="D31" s="2">
        <v>0</v>
      </c>
      <c r="E31" s="2">
        <v>0</v>
      </c>
      <c r="F31" s="45">
        <f t="shared" si="0"/>
        <v>100</v>
      </c>
      <c r="G31" s="2">
        <v>0</v>
      </c>
      <c r="H31" s="2">
        <v>0</v>
      </c>
      <c r="I31" s="45">
        <f t="shared" si="1"/>
        <v>100</v>
      </c>
      <c r="J31" s="2">
        <v>0</v>
      </c>
      <c r="K31" s="2">
        <v>0</v>
      </c>
      <c r="L31" s="45">
        <f t="shared" si="2"/>
        <v>100</v>
      </c>
      <c r="M31" s="52">
        <f t="shared" si="3"/>
        <v>0</v>
      </c>
      <c r="N31" s="2">
        <v>0</v>
      </c>
      <c r="O31" s="10">
        <v>0</v>
      </c>
      <c r="P31" s="2">
        <v>0</v>
      </c>
      <c r="Q31" s="2">
        <v>0</v>
      </c>
      <c r="R31" s="2">
        <v>0</v>
      </c>
      <c r="S31" s="2"/>
    </row>
    <row r="32" spans="1:19" ht="13.5" thickBot="1">
      <c r="A32" s="16">
        <v>32</v>
      </c>
      <c r="B32" s="16">
        <f>IF(Team!B32="","",Team!B32)</f>
      </c>
      <c r="C32" s="16">
        <f>IF(Team!C32="","",Team!C32)</f>
      </c>
      <c r="D32" s="16">
        <v>0</v>
      </c>
      <c r="E32" s="16">
        <v>0</v>
      </c>
      <c r="F32" s="45">
        <f t="shared" si="0"/>
        <v>100</v>
      </c>
      <c r="G32" s="16">
        <v>0</v>
      </c>
      <c r="H32" s="16">
        <v>0</v>
      </c>
      <c r="I32" s="45">
        <f t="shared" si="1"/>
        <v>100</v>
      </c>
      <c r="J32" s="16">
        <v>0</v>
      </c>
      <c r="K32" s="16">
        <v>0</v>
      </c>
      <c r="L32" s="45">
        <f t="shared" si="2"/>
        <v>100</v>
      </c>
      <c r="M32" s="52">
        <f t="shared" si="3"/>
        <v>0</v>
      </c>
      <c r="N32" s="16">
        <v>0</v>
      </c>
      <c r="O32" s="17">
        <v>0</v>
      </c>
      <c r="P32" s="16">
        <v>0</v>
      </c>
      <c r="Q32" s="16">
        <v>0</v>
      </c>
      <c r="R32" s="16">
        <v>0</v>
      </c>
      <c r="S32" s="2"/>
    </row>
    <row r="33" spans="1:19" ht="13.5" thickBot="1">
      <c r="A33" s="23"/>
      <c r="B33" s="34"/>
      <c r="C33" s="35"/>
      <c r="D33" s="18" t="s">
        <v>17</v>
      </c>
      <c r="E33" s="19"/>
      <c r="F33" s="44"/>
      <c r="G33" s="18" t="s">
        <v>18</v>
      </c>
      <c r="H33" s="19"/>
      <c r="I33" s="44"/>
      <c r="J33" s="18" t="s">
        <v>19</v>
      </c>
      <c r="K33" s="19"/>
      <c r="L33" s="44"/>
      <c r="M33" s="21" t="s">
        <v>26</v>
      </c>
      <c r="N33" s="21" t="s">
        <v>20</v>
      </c>
      <c r="O33" s="21" t="s">
        <v>21</v>
      </c>
      <c r="P33" s="21" t="s">
        <v>14</v>
      </c>
      <c r="Q33" s="22" t="s">
        <v>22</v>
      </c>
      <c r="R33" s="22" t="s">
        <v>39</v>
      </c>
      <c r="S33" s="15"/>
    </row>
    <row r="34" spans="1:19" ht="13.5" thickBot="1">
      <c r="A34" s="33"/>
      <c r="B34" s="36" t="s">
        <v>2</v>
      </c>
      <c r="C34" s="37"/>
      <c r="D34" s="48">
        <f>SUM(D4:D32)</f>
        <v>20</v>
      </c>
      <c r="E34" s="49">
        <f>SUM(E4:E32)</f>
        <v>3</v>
      </c>
      <c r="F34" s="46">
        <f>IF(D34=0,1,(100/D34)*(E34))</f>
        <v>15</v>
      </c>
      <c r="G34" s="48">
        <f>SUM(G4:G32)</f>
        <v>8</v>
      </c>
      <c r="H34" s="48">
        <f>SUM(H4:H32)</f>
        <v>4</v>
      </c>
      <c r="I34" s="46">
        <f>IF(G34=0,1,(100/G34)*(H34))</f>
        <v>50</v>
      </c>
      <c r="J34" s="20">
        <f>SUM(J4:J32)</f>
        <v>30</v>
      </c>
      <c r="K34" s="48">
        <f>SUM(K4:K32)</f>
        <v>6</v>
      </c>
      <c r="L34" s="46">
        <f>IF(J34=0,1,(100/J34)*(K34))</f>
        <v>20</v>
      </c>
      <c r="M34" s="50">
        <f aca="true" t="shared" si="4" ref="M34:R34">SUM(M4:M32)</f>
        <v>28</v>
      </c>
      <c r="N34" s="50">
        <f t="shared" si="4"/>
        <v>37</v>
      </c>
      <c r="O34" s="50">
        <f t="shared" si="4"/>
        <v>24</v>
      </c>
      <c r="P34" s="50">
        <f t="shared" si="4"/>
        <v>28</v>
      </c>
      <c r="Q34" s="51">
        <f t="shared" si="4"/>
        <v>32</v>
      </c>
      <c r="R34" s="51">
        <f t="shared" si="4"/>
        <v>23</v>
      </c>
      <c r="S34" s="15"/>
    </row>
    <row r="35" spans="1:19" ht="13.5" thickBot="1">
      <c r="A35" s="3"/>
      <c r="B35" s="3"/>
      <c r="C35" s="24"/>
      <c r="D35" s="24"/>
      <c r="E35" s="24"/>
      <c r="F35" s="24"/>
      <c r="G35" s="3"/>
      <c r="H35" s="3"/>
      <c r="I35" s="3"/>
      <c r="J35" s="3"/>
      <c r="K35" s="3"/>
      <c r="L35" s="3"/>
      <c r="M35" s="3"/>
      <c r="N35" s="3"/>
      <c r="O35" s="9"/>
      <c r="P35" s="3"/>
      <c r="Q35" s="3"/>
      <c r="R35" s="3"/>
      <c r="S35" s="2"/>
    </row>
    <row r="36" spans="1:19" ht="13.5" thickBot="1">
      <c r="A36" s="2"/>
      <c r="B36" s="10"/>
      <c r="C36" s="27"/>
      <c r="D36" s="25" t="s">
        <v>25</v>
      </c>
      <c r="E36" s="25" t="s">
        <v>26</v>
      </c>
      <c r="F36" s="26" t="s">
        <v>27</v>
      </c>
      <c r="G36" s="15"/>
      <c r="H36" s="2"/>
      <c r="I36" s="2"/>
      <c r="J36" s="2"/>
      <c r="K36" s="2"/>
      <c r="L36" s="27"/>
      <c r="M36" s="25" t="s">
        <v>25</v>
      </c>
      <c r="N36" s="25" t="s">
        <v>20</v>
      </c>
      <c r="O36" s="26" t="s">
        <v>35</v>
      </c>
      <c r="P36" s="2"/>
      <c r="Q36" s="2"/>
      <c r="R36" s="2"/>
      <c r="S36" s="2"/>
    </row>
    <row r="37" spans="1:19" ht="13.5" thickBot="1">
      <c r="A37" s="2"/>
      <c r="B37" s="10"/>
      <c r="C37" s="28" t="s">
        <v>24</v>
      </c>
      <c r="D37" s="7">
        <v>20</v>
      </c>
      <c r="E37" s="7">
        <f>M34</f>
        <v>28</v>
      </c>
      <c r="F37" s="47">
        <f>(E37/D37)</f>
        <v>1.4</v>
      </c>
      <c r="G37" s="15"/>
      <c r="H37" s="2"/>
      <c r="I37" s="2"/>
      <c r="J37" s="2"/>
      <c r="K37" s="2"/>
      <c r="L37" s="28"/>
      <c r="M37" s="7">
        <f>D37</f>
        <v>20</v>
      </c>
      <c r="N37" s="7">
        <f>N34</f>
        <v>37</v>
      </c>
      <c r="O37" s="47">
        <f>(N37/M37)</f>
        <v>1.85</v>
      </c>
      <c r="P37" s="2"/>
      <c r="Q37" s="2"/>
      <c r="R37" s="2"/>
      <c r="S37" s="2"/>
    </row>
    <row r="38" ht="13.5" thickBot="1"/>
    <row r="39" spans="3:5" ht="13.5" thickBot="1">
      <c r="C39" s="29" t="s">
        <v>28</v>
      </c>
      <c r="D39" s="40"/>
      <c r="E39" s="28">
        <f>SUM(E40:E43)</f>
        <v>0</v>
      </c>
    </row>
    <row r="40" spans="3:5" ht="12.75">
      <c r="C40" s="30" t="s">
        <v>29</v>
      </c>
      <c r="D40" s="2"/>
      <c r="E40" s="41"/>
    </row>
    <row r="41" spans="3:5" ht="12.75">
      <c r="C41" s="30" t="s">
        <v>30</v>
      </c>
      <c r="D41" s="2"/>
      <c r="E41" s="31"/>
    </row>
    <row r="42" spans="3:5" ht="12.75">
      <c r="C42" s="30" t="s">
        <v>31</v>
      </c>
      <c r="D42" s="2"/>
      <c r="E42" s="31"/>
    </row>
    <row r="43" spans="3:5" ht="12.75">
      <c r="C43" s="30" t="s">
        <v>32</v>
      </c>
      <c r="D43" s="2"/>
      <c r="E43" s="31"/>
    </row>
    <row r="44" spans="3:5" ht="12.75">
      <c r="C44" s="30"/>
      <c r="D44" s="2"/>
      <c r="E44" s="31"/>
    </row>
    <row r="45" spans="3:5" ht="13.5" thickBot="1">
      <c r="C45" s="32" t="s">
        <v>33</v>
      </c>
      <c r="D45" s="16"/>
      <c r="E45" s="31"/>
    </row>
    <row r="46" spans="3:5" ht="13.5" thickBot="1">
      <c r="C46" s="38" t="s">
        <v>34</v>
      </c>
      <c r="D46" s="28">
        <f>1000-E39</f>
        <v>1000</v>
      </c>
      <c r="E46" s="39"/>
    </row>
  </sheetData>
  <mergeCells count="1">
    <mergeCell ref="D1:I1"/>
  </mergeCells>
  <printOptions/>
  <pageMargins left="0.75" right="0.25" top="0.49" bottom="1" header="0.5" footer="0.5"/>
  <pageSetup fitToHeight="1" fitToWidth="1" horizontalDpi="1200" verticalDpi="1200" orientation="landscape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115" zoomScaleNormal="115" workbookViewId="0" topLeftCell="A1">
      <selection activeCell="D1" sqref="D1:I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2.7109375" style="0" customWidth="1"/>
    <col min="4" max="5" width="5.7109375" style="0" customWidth="1"/>
    <col min="6" max="6" width="6.7109375" style="0" customWidth="1"/>
    <col min="7" max="8" width="5.7109375" style="0" customWidth="1"/>
    <col min="9" max="9" width="6.7109375" style="0" customWidth="1"/>
    <col min="10" max="11" width="5.7109375" style="0" customWidth="1"/>
    <col min="12" max="17" width="6.7109375" style="0" customWidth="1"/>
    <col min="18" max="18" width="10.140625" style="0" customWidth="1"/>
    <col min="19" max="19" width="34.7109375" style="0" customWidth="1"/>
  </cols>
  <sheetData>
    <row r="1" spans="1:19" ht="18.75" thickBot="1">
      <c r="A1" s="1" t="s">
        <v>36</v>
      </c>
      <c r="D1" s="67" t="s">
        <v>70</v>
      </c>
      <c r="E1" s="67"/>
      <c r="F1" s="67"/>
      <c r="G1" s="67"/>
      <c r="H1" s="67"/>
      <c r="I1" s="67"/>
      <c r="Q1" s="42"/>
      <c r="R1" s="42" t="s">
        <v>37</v>
      </c>
      <c r="S1" s="43" t="s">
        <v>38</v>
      </c>
    </row>
    <row r="2" ht="13.5" thickBot="1"/>
    <row r="3" spans="1:19" ht="13.5" thickBot="1">
      <c r="A3" s="7" t="s">
        <v>23</v>
      </c>
      <c r="B3" s="8" t="s">
        <v>0</v>
      </c>
      <c r="C3" s="7" t="s">
        <v>1</v>
      </c>
      <c r="D3" s="6" t="s">
        <v>5</v>
      </c>
      <c r="E3" s="5" t="s">
        <v>3</v>
      </c>
      <c r="F3" s="5" t="s">
        <v>4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2" t="s">
        <v>42</v>
      </c>
      <c r="N3" s="12" t="s">
        <v>12</v>
      </c>
      <c r="O3" s="13" t="s">
        <v>13</v>
      </c>
      <c r="P3" s="4" t="s">
        <v>14</v>
      </c>
      <c r="Q3" s="5" t="s">
        <v>15</v>
      </c>
      <c r="R3" s="12" t="s">
        <v>40</v>
      </c>
      <c r="S3" s="5" t="s">
        <v>16</v>
      </c>
    </row>
    <row r="4" spans="1:19" ht="12.75">
      <c r="A4" s="3">
        <v>1</v>
      </c>
      <c r="B4" s="11">
        <f>IF(Team!B4="","",Team!B4)</f>
        <v>38687</v>
      </c>
      <c r="C4" s="3" t="str">
        <f>IF(Team!C4="","",Team!C4)</f>
        <v>Bridgport</v>
      </c>
      <c r="D4" s="3">
        <v>4</v>
      </c>
      <c r="E4" s="3">
        <v>2</v>
      </c>
      <c r="F4" s="45">
        <f>IF(D4=0,100,(100/D4)*(E4))</f>
        <v>50</v>
      </c>
      <c r="G4" s="3">
        <v>0</v>
      </c>
      <c r="H4" s="3">
        <v>0</v>
      </c>
      <c r="I4" s="45">
        <f>IF(G4=0,100,(100/G4)*(H4))</f>
        <v>100</v>
      </c>
      <c r="J4" s="3">
        <v>0</v>
      </c>
      <c r="K4" s="3">
        <v>0</v>
      </c>
      <c r="L4" s="45">
        <f>IF(J4=0,100,(100/J4)*(K4))</f>
        <v>100</v>
      </c>
      <c r="M4" s="52">
        <f>E4*2+H4*1+K4*3</f>
        <v>4</v>
      </c>
      <c r="N4" s="3">
        <v>1</v>
      </c>
      <c r="O4" s="9">
        <v>1</v>
      </c>
      <c r="P4" s="3">
        <v>0</v>
      </c>
      <c r="Q4" s="3">
        <v>0</v>
      </c>
      <c r="R4" s="3">
        <v>0</v>
      </c>
      <c r="S4" s="3"/>
    </row>
    <row r="5" spans="1:19" ht="12.75">
      <c r="A5" s="2">
        <v>2</v>
      </c>
      <c r="B5" s="14">
        <f>IF(Team!B5="","",Team!B5)</f>
        <v>38692</v>
      </c>
      <c r="C5" s="2" t="str">
        <f>IF(Team!C5="","",Team!C5)</f>
        <v>Graydon</v>
      </c>
      <c r="D5" s="2">
        <v>0</v>
      </c>
      <c r="E5" s="2">
        <v>0</v>
      </c>
      <c r="F5" s="45">
        <f aca="true" t="shared" si="0" ref="F5:F32">IF(D5=0,100,(100/D5)*(E5))</f>
        <v>100</v>
      </c>
      <c r="G5" s="2">
        <v>0</v>
      </c>
      <c r="H5" s="2">
        <v>0</v>
      </c>
      <c r="I5" s="45">
        <f aca="true" t="shared" si="1" ref="I5:I32">IF(G5=0,100,(100/G5)*(H5))</f>
        <v>100</v>
      </c>
      <c r="J5" s="2">
        <v>0</v>
      </c>
      <c r="K5" s="2">
        <v>0</v>
      </c>
      <c r="L5" s="45">
        <f aca="true" t="shared" si="2" ref="L5:L32">IF(J5=0,100,(100/J5)*(K5))</f>
        <v>100</v>
      </c>
      <c r="M5" s="52">
        <f aca="true" t="shared" si="3" ref="M5:M32">E5*2+H5*1+K5*3</f>
        <v>0</v>
      </c>
      <c r="N5" s="2">
        <v>0</v>
      </c>
      <c r="O5" s="10">
        <v>0</v>
      </c>
      <c r="P5" s="2">
        <v>0</v>
      </c>
      <c r="Q5" s="2">
        <v>0</v>
      </c>
      <c r="R5" s="2">
        <v>0</v>
      </c>
      <c r="S5" s="2"/>
    </row>
    <row r="6" spans="1:19" ht="12.75">
      <c r="A6" s="2">
        <v>3</v>
      </c>
      <c r="B6" s="14">
        <f>IF(Team!B6="","",Team!B6)</f>
        <v>38694</v>
      </c>
      <c r="C6" s="2" t="str">
        <f>IF(Team!C6="","",Team!C6)</f>
        <v>Smithwall</v>
      </c>
      <c r="D6" s="2">
        <v>6</v>
      </c>
      <c r="E6" s="2">
        <v>1</v>
      </c>
      <c r="F6" s="45">
        <f t="shared" si="0"/>
        <v>16.666666666666668</v>
      </c>
      <c r="G6" s="2">
        <v>2</v>
      </c>
      <c r="H6" s="2">
        <v>2</v>
      </c>
      <c r="I6" s="45">
        <f t="shared" si="1"/>
        <v>100</v>
      </c>
      <c r="J6" s="2">
        <v>2</v>
      </c>
      <c r="K6" s="2">
        <v>0</v>
      </c>
      <c r="L6" s="45">
        <f t="shared" si="2"/>
        <v>0</v>
      </c>
      <c r="M6" s="52">
        <f t="shared" si="3"/>
        <v>4</v>
      </c>
      <c r="N6" s="2">
        <v>0</v>
      </c>
      <c r="O6" s="10">
        <v>0</v>
      </c>
      <c r="P6" s="2">
        <v>2</v>
      </c>
      <c r="Q6" s="2">
        <v>0</v>
      </c>
      <c r="R6" s="2">
        <v>3</v>
      </c>
      <c r="S6" s="2"/>
    </row>
    <row r="7" spans="1:19" ht="12.75">
      <c r="A7" s="2">
        <v>4</v>
      </c>
      <c r="B7" s="14">
        <f>IF(Team!B7="","",Team!B7)</f>
        <v>38699</v>
      </c>
      <c r="C7" s="2" t="str">
        <f>IF(Team!C7="","",Team!C7)</f>
        <v>Brunswick</v>
      </c>
      <c r="D7" s="2">
        <v>0</v>
      </c>
      <c r="E7" s="2">
        <v>0</v>
      </c>
      <c r="F7" s="45">
        <f t="shared" si="0"/>
        <v>100</v>
      </c>
      <c r="G7" s="2">
        <v>4</v>
      </c>
      <c r="H7" s="2">
        <v>3</v>
      </c>
      <c r="I7" s="45">
        <f t="shared" si="1"/>
        <v>75</v>
      </c>
      <c r="J7" s="2">
        <v>1</v>
      </c>
      <c r="K7" s="2">
        <v>0</v>
      </c>
      <c r="L7" s="45">
        <f t="shared" si="2"/>
        <v>0</v>
      </c>
      <c r="M7" s="52">
        <f t="shared" si="3"/>
        <v>3</v>
      </c>
      <c r="N7" s="2">
        <v>0</v>
      </c>
      <c r="O7" s="10">
        <v>1</v>
      </c>
      <c r="P7" s="2">
        <v>0</v>
      </c>
      <c r="Q7" s="2">
        <v>1</v>
      </c>
      <c r="R7" s="2">
        <v>1</v>
      </c>
      <c r="S7" s="2"/>
    </row>
    <row r="8" spans="1:19" ht="12.75">
      <c r="A8" s="2">
        <v>5</v>
      </c>
      <c r="B8" s="14">
        <f>IF(Team!B8="","",Team!B8)</f>
        <v>38701</v>
      </c>
      <c r="C8" s="2" t="str">
        <f>IF(Team!C8="","",Team!C8)</f>
        <v>Augusta</v>
      </c>
      <c r="D8" s="2">
        <v>1</v>
      </c>
      <c r="E8" s="2">
        <v>1</v>
      </c>
      <c r="F8" s="45">
        <f t="shared" si="0"/>
        <v>100</v>
      </c>
      <c r="G8" s="2">
        <v>0</v>
      </c>
      <c r="H8" s="2">
        <v>0</v>
      </c>
      <c r="I8" s="45">
        <f t="shared" si="1"/>
        <v>100</v>
      </c>
      <c r="J8" s="2">
        <v>0</v>
      </c>
      <c r="K8" s="2">
        <v>0</v>
      </c>
      <c r="L8" s="45">
        <f t="shared" si="2"/>
        <v>100</v>
      </c>
      <c r="M8" s="52">
        <f t="shared" si="3"/>
        <v>2</v>
      </c>
      <c r="N8" s="2">
        <v>0</v>
      </c>
      <c r="O8" s="10">
        <v>0</v>
      </c>
      <c r="P8" s="2">
        <v>0</v>
      </c>
      <c r="Q8" s="2">
        <v>0</v>
      </c>
      <c r="R8" s="2">
        <v>0</v>
      </c>
      <c r="S8" s="2"/>
    </row>
    <row r="9" spans="1:19" ht="12.75">
      <c r="A9" s="2">
        <v>6</v>
      </c>
      <c r="B9" s="14">
        <f>IF(Team!B9="","",Team!B9)</f>
        <v>38703</v>
      </c>
      <c r="C9" s="2" t="str">
        <f>IF(Team!C9="","",Team!C9)</f>
        <v>Dodsville</v>
      </c>
      <c r="D9" s="2">
        <v>3</v>
      </c>
      <c r="E9" s="2">
        <v>2</v>
      </c>
      <c r="F9" s="45">
        <f t="shared" si="0"/>
        <v>66.66666666666667</v>
      </c>
      <c r="G9" s="2">
        <v>3</v>
      </c>
      <c r="H9" s="2">
        <v>1</v>
      </c>
      <c r="I9" s="45">
        <f t="shared" si="1"/>
        <v>33.333333333333336</v>
      </c>
      <c r="J9" s="2">
        <v>1</v>
      </c>
      <c r="K9" s="2">
        <v>0</v>
      </c>
      <c r="L9" s="45">
        <f t="shared" si="2"/>
        <v>0</v>
      </c>
      <c r="M9" s="52">
        <f t="shared" si="3"/>
        <v>5</v>
      </c>
      <c r="N9" s="2">
        <v>0</v>
      </c>
      <c r="O9" s="10">
        <v>1</v>
      </c>
      <c r="P9" s="2">
        <v>3</v>
      </c>
      <c r="Q9" s="2">
        <v>0</v>
      </c>
      <c r="R9" s="2">
        <v>1</v>
      </c>
      <c r="S9" s="2"/>
    </row>
    <row r="10" spans="1:19" ht="12.75">
      <c r="A10" s="2">
        <v>7</v>
      </c>
      <c r="B10" s="14">
        <f>IF(Team!B10="","",Team!B10)</f>
        <v>38720</v>
      </c>
      <c r="C10" s="2" t="str">
        <f>IF(Team!C10="","",Team!C10)</f>
        <v>Portland</v>
      </c>
      <c r="D10" s="2">
        <v>0</v>
      </c>
      <c r="E10" s="2">
        <v>0</v>
      </c>
      <c r="F10" s="45">
        <f t="shared" si="0"/>
        <v>100</v>
      </c>
      <c r="G10" s="2">
        <v>0</v>
      </c>
      <c r="H10" s="2">
        <v>0</v>
      </c>
      <c r="I10" s="45">
        <f t="shared" si="1"/>
        <v>100</v>
      </c>
      <c r="J10" s="2">
        <v>0</v>
      </c>
      <c r="K10" s="2">
        <v>0</v>
      </c>
      <c r="L10" s="45">
        <f t="shared" si="2"/>
        <v>100</v>
      </c>
      <c r="M10" s="52">
        <f t="shared" si="3"/>
        <v>0</v>
      </c>
      <c r="N10" s="2">
        <v>0</v>
      </c>
      <c r="O10" s="10">
        <v>0</v>
      </c>
      <c r="P10" s="2">
        <v>0</v>
      </c>
      <c r="Q10" s="2">
        <v>0</v>
      </c>
      <c r="R10" s="2">
        <v>2</v>
      </c>
      <c r="S10" s="2"/>
    </row>
    <row r="11" spans="1:19" ht="12.75">
      <c r="A11" s="2">
        <v>8</v>
      </c>
      <c r="B11" s="14">
        <f>IF(Team!B11="","",Team!B11)</f>
        <v>38721</v>
      </c>
      <c r="C11" s="2" t="str">
        <f>IF(Team!C11="","",Team!C11)</f>
        <v>James City</v>
      </c>
      <c r="D11" s="2">
        <v>4</v>
      </c>
      <c r="E11" s="2">
        <v>1</v>
      </c>
      <c r="F11" s="45">
        <f t="shared" si="0"/>
        <v>25</v>
      </c>
      <c r="G11" s="2">
        <v>1</v>
      </c>
      <c r="H11" s="2">
        <v>0</v>
      </c>
      <c r="I11" s="45">
        <f t="shared" si="1"/>
        <v>0</v>
      </c>
      <c r="J11" s="2">
        <v>0</v>
      </c>
      <c r="K11" s="2">
        <v>0</v>
      </c>
      <c r="L11" s="45">
        <f t="shared" si="2"/>
        <v>100</v>
      </c>
      <c r="M11" s="52">
        <f t="shared" si="3"/>
        <v>2</v>
      </c>
      <c r="N11" s="2">
        <v>0</v>
      </c>
      <c r="O11" s="10">
        <v>0</v>
      </c>
      <c r="P11" s="2">
        <v>0</v>
      </c>
      <c r="Q11" s="2">
        <v>2</v>
      </c>
      <c r="R11" s="2">
        <v>0</v>
      </c>
      <c r="S11" s="2"/>
    </row>
    <row r="12" spans="1:19" ht="12.75">
      <c r="A12" s="2">
        <v>9</v>
      </c>
      <c r="B12" s="14">
        <f>IF(Team!B12="","",Team!B12)</f>
        <v>38722</v>
      </c>
      <c r="C12" s="2" t="str">
        <f>IF(Team!C12="","",Team!C12)</f>
        <v>Tabernathy</v>
      </c>
      <c r="D12" s="2">
        <v>4</v>
      </c>
      <c r="E12" s="2">
        <v>0</v>
      </c>
      <c r="F12" s="45">
        <f t="shared" si="0"/>
        <v>0</v>
      </c>
      <c r="G12" s="2">
        <v>0</v>
      </c>
      <c r="H12" s="2">
        <v>0</v>
      </c>
      <c r="I12" s="45">
        <f t="shared" si="1"/>
        <v>100</v>
      </c>
      <c r="J12" s="2">
        <v>1</v>
      </c>
      <c r="K12" s="2">
        <v>0</v>
      </c>
      <c r="L12" s="45">
        <f t="shared" si="2"/>
        <v>0</v>
      </c>
      <c r="M12" s="52">
        <f t="shared" si="3"/>
        <v>0</v>
      </c>
      <c r="N12" s="2">
        <v>0</v>
      </c>
      <c r="O12" s="10">
        <v>2</v>
      </c>
      <c r="P12" s="2">
        <v>0</v>
      </c>
      <c r="Q12" s="2">
        <v>3</v>
      </c>
      <c r="R12" s="2">
        <v>2</v>
      </c>
      <c r="S12" s="2"/>
    </row>
    <row r="13" spans="1:19" ht="12.75">
      <c r="A13" s="2">
        <v>10</v>
      </c>
      <c r="B13" s="14">
        <f>IF(Team!B13="","",Team!B13)</f>
        <v>38727</v>
      </c>
      <c r="C13" s="2" t="str">
        <f>IF(Team!C13="","",Team!C13)</f>
        <v>Carterton</v>
      </c>
      <c r="D13" s="2">
        <v>5</v>
      </c>
      <c r="E13" s="2">
        <v>2</v>
      </c>
      <c r="F13" s="45">
        <f t="shared" si="0"/>
        <v>40</v>
      </c>
      <c r="G13" s="2">
        <v>0</v>
      </c>
      <c r="H13" s="2">
        <v>0</v>
      </c>
      <c r="I13" s="45">
        <f t="shared" si="1"/>
        <v>100</v>
      </c>
      <c r="J13" s="2">
        <v>0</v>
      </c>
      <c r="K13" s="2">
        <v>0</v>
      </c>
      <c r="L13" s="45">
        <f t="shared" si="2"/>
        <v>100</v>
      </c>
      <c r="M13" s="52">
        <f t="shared" si="3"/>
        <v>4</v>
      </c>
      <c r="N13" s="2">
        <v>0</v>
      </c>
      <c r="O13" s="10">
        <v>1</v>
      </c>
      <c r="P13" s="2">
        <v>1</v>
      </c>
      <c r="Q13" s="2">
        <v>0</v>
      </c>
      <c r="R13" s="2">
        <v>3</v>
      </c>
      <c r="S13" s="2"/>
    </row>
    <row r="14" spans="1:19" ht="12.75">
      <c r="A14" s="2">
        <v>11</v>
      </c>
      <c r="B14" s="14">
        <f>IF(Team!B14="","",Team!B14)</f>
        <v>38729</v>
      </c>
      <c r="C14" s="2" t="str">
        <f>IF(Team!C14="","",Team!C14)</f>
        <v>Bridgport</v>
      </c>
      <c r="D14" s="2">
        <v>6</v>
      </c>
      <c r="E14" s="2">
        <v>1</v>
      </c>
      <c r="F14" s="45">
        <f t="shared" si="0"/>
        <v>16.666666666666668</v>
      </c>
      <c r="G14" s="2">
        <v>5</v>
      </c>
      <c r="H14" s="2">
        <v>1</v>
      </c>
      <c r="I14" s="45">
        <f t="shared" si="1"/>
        <v>20</v>
      </c>
      <c r="J14" s="2">
        <v>1</v>
      </c>
      <c r="K14" s="2">
        <v>0</v>
      </c>
      <c r="L14" s="45">
        <f t="shared" si="2"/>
        <v>0</v>
      </c>
      <c r="M14" s="52">
        <f>E14*2+H14*1+K14*3</f>
        <v>3</v>
      </c>
      <c r="N14" s="2">
        <v>0</v>
      </c>
      <c r="O14" s="10">
        <v>0</v>
      </c>
      <c r="P14" s="2">
        <v>0</v>
      </c>
      <c r="Q14" s="2">
        <v>2</v>
      </c>
      <c r="R14" s="2">
        <v>2</v>
      </c>
      <c r="S14" s="2"/>
    </row>
    <row r="15" spans="1:19" ht="12.75">
      <c r="A15" s="2">
        <v>12</v>
      </c>
      <c r="B15" s="14">
        <f>IF(Team!B15="","",Team!B15)</f>
        <v>38731</v>
      </c>
      <c r="C15" s="2" t="str">
        <f>IF(Team!C15="","",Team!C15)</f>
        <v>Graydon</v>
      </c>
      <c r="D15" s="2">
        <v>1</v>
      </c>
      <c r="E15" s="2">
        <v>0</v>
      </c>
      <c r="F15" s="45">
        <f t="shared" si="0"/>
        <v>0</v>
      </c>
      <c r="G15" s="2">
        <v>2</v>
      </c>
      <c r="H15" s="2">
        <v>1</v>
      </c>
      <c r="I15" s="45">
        <f t="shared" si="1"/>
        <v>50</v>
      </c>
      <c r="J15" s="2">
        <v>1</v>
      </c>
      <c r="K15" s="2">
        <v>0</v>
      </c>
      <c r="L15" s="45">
        <f t="shared" si="2"/>
        <v>0</v>
      </c>
      <c r="M15" s="52">
        <f t="shared" si="3"/>
        <v>1</v>
      </c>
      <c r="N15" s="2">
        <v>2</v>
      </c>
      <c r="O15" s="10">
        <v>1</v>
      </c>
      <c r="P15" s="2">
        <v>0</v>
      </c>
      <c r="Q15" s="2">
        <v>0</v>
      </c>
      <c r="R15" s="2">
        <v>0</v>
      </c>
      <c r="S15" s="2"/>
    </row>
    <row r="16" spans="1:19" ht="12.75">
      <c r="A16" s="2">
        <v>13</v>
      </c>
      <c r="B16" s="14">
        <f>IF(Team!B16="","",Team!B16)</f>
        <v>38734</v>
      </c>
      <c r="C16" s="2" t="str">
        <f>IF(Team!C16="","",Team!C16)</f>
        <v>Smithwall</v>
      </c>
      <c r="D16" s="2">
        <v>1</v>
      </c>
      <c r="E16" s="2">
        <v>0</v>
      </c>
      <c r="F16" s="45">
        <f t="shared" si="0"/>
        <v>0</v>
      </c>
      <c r="G16" s="2">
        <v>2</v>
      </c>
      <c r="H16" s="2">
        <v>0</v>
      </c>
      <c r="I16" s="45">
        <f t="shared" si="1"/>
        <v>0</v>
      </c>
      <c r="J16" s="2">
        <v>0</v>
      </c>
      <c r="K16" s="2">
        <v>0</v>
      </c>
      <c r="L16" s="45">
        <f t="shared" si="2"/>
        <v>100</v>
      </c>
      <c r="M16" s="52">
        <f t="shared" si="3"/>
        <v>0</v>
      </c>
      <c r="N16" s="2">
        <v>0</v>
      </c>
      <c r="O16" s="10">
        <v>1</v>
      </c>
      <c r="P16" s="2">
        <v>1</v>
      </c>
      <c r="Q16" s="2">
        <v>0</v>
      </c>
      <c r="R16" s="2">
        <v>1</v>
      </c>
      <c r="S16" s="2"/>
    </row>
    <row r="17" spans="1:19" ht="12.75">
      <c r="A17" s="2">
        <v>14</v>
      </c>
      <c r="B17" s="14">
        <f>IF(Team!B17="","",Team!B17)</f>
        <v>38736</v>
      </c>
      <c r="C17" s="2" t="str">
        <f>IF(Team!C17="","",Team!C17)</f>
        <v>Brunswick</v>
      </c>
      <c r="D17" s="2">
        <v>0</v>
      </c>
      <c r="E17" s="2">
        <v>0</v>
      </c>
      <c r="F17" s="45">
        <f t="shared" si="0"/>
        <v>100</v>
      </c>
      <c r="G17" s="2">
        <v>0</v>
      </c>
      <c r="H17" s="2">
        <v>0</v>
      </c>
      <c r="I17" s="45">
        <f t="shared" si="1"/>
        <v>100</v>
      </c>
      <c r="J17" s="2">
        <v>0</v>
      </c>
      <c r="K17" s="2">
        <v>0</v>
      </c>
      <c r="L17" s="45">
        <f t="shared" si="2"/>
        <v>100</v>
      </c>
      <c r="M17" s="52">
        <f t="shared" si="3"/>
        <v>0</v>
      </c>
      <c r="N17" s="2">
        <v>0</v>
      </c>
      <c r="O17" s="10">
        <v>0</v>
      </c>
      <c r="P17" s="2">
        <v>0</v>
      </c>
      <c r="Q17" s="2">
        <v>0</v>
      </c>
      <c r="R17" s="2">
        <v>0</v>
      </c>
      <c r="S17" s="2"/>
    </row>
    <row r="18" spans="1:19" ht="12.75">
      <c r="A18" s="2">
        <v>15</v>
      </c>
      <c r="B18" s="14">
        <f>IF(Team!B18="","",Team!B18)</f>
        <v>38745</v>
      </c>
      <c r="C18" s="2" t="str">
        <f>IF(Team!C18="","",Team!C18)</f>
        <v>Augusta</v>
      </c>
      <c r="D18" s="2">
        <v>0</v>
      </c>
      <c r="E18" s="2">
        <v>0</v>
      </c>
      <c r="F18" s="45">
        <f t="shared" si="0"/>
        <v>100</v>
      </c>
      <c r="G18" s="2">
        <v>0</v>
      </c>
      <c r="H18" s="2">
        <v>0</v>
      </c>
      <c r="I18" s="45">
        <f t="shared" si="1"/>
        <v>100</v>
      </c>
      <c r="J18" s="2">
        <v>0</v>
      </c>
      <c r="K18" s="2">
        <v>0</v>
      </c>
      <c r="L18" s="45">
        <f t="shared" si="2"/>
        <v>100</v>
      </c>
      <c r="M18" s="52">
        <f t="shared" si="3"/>
        <v>0</v>
      </c>
      <c r="N18" s="2">
        <v>0</v>
      </c>
      <c r="O18" s="10">
        <v>0</v>
      </c>
      <c r="P18" s="2">
        <v>0</v>
      </c>
      <c r="Q18" s="2">
        <v>1</v>
      </c>
      <c r="R18" s="2">
        <v>1</v>
      </c>
      <c r="S18" s="2"/>
    </row>
    <row r="19" spans="1:19" ht="12.75">
      <c r="A19" s="2">
        <v>16</v>
      </c>
      <c r="B19" s="14">
        <f>IF(Team!B19="","",Team!B19)</f>
        <v>38750</v>
      </c>
      <c r="C19" s="2" t="str">
        <f>IF(Team!C19="","",Team!C19)</f>
        <v>Dodsville</v>
      </c>
      <c r="D19" s="2">
        <v>0</v>
      </c>
      <c r="E19" s="2">
        <v>0</v>
      </c>
      <c r="F19" s="45">
        <f t="shared" si="0"/>
        <v>100</v>
      </c>
      <c r="G19" s="2">
        <v>0</v>
      </c>
      <c r="H19" s="2">
        <v>0</v>
      </c>
      <c r="I19" s="45">
        <f t="shared" si="1"/>
        <v>100</v>
      </c>
      <c r="J19" s="2">
        <v>0</v>
      </c>
      <c r="K19" s="2">
        <v>0</v>
      </c>
      <c r="L19" s="45">
        <f t="shared" si="2"/>
        <v>100</v>
      </c>
      <c r="M19" s="52">
        <f>E19*2+H19*1+K19*3</f>
        <v>0</v>
      </c>
      <c r="N19" s="2">
        <v>0</v>
      </c>
      <c r="O19" s="10">
        <v>0</v>
      </c>
      <c r="P19" s="2">
        <v>0</v>
      </c>
      <c r="Q19" s="2">
        <v>0</v>
      </c>
      <c r="R19" s="2">
        <v>1</v>
      </c>
      <c r="S19" s="2"/>
    </row>
    <row r="20" spans="1:19" ht="12.75">
      <c r="A20" s="2">
        <v>17</v>
      </c>
      <c r="B20" s="14">
        <f>IF(Team!B20="","",Team!B20)</f>
        <v>38749</v>
      </c>
      <c r="C20" s="2" t="str">
        <f>IF(Team!C20="","",Team!C20)</f>
        <v>Portland</v>
      </c>
      <c r="D20" s="2">
        <v>3</v>
      </c>
      <c r="E20" s="2">
        <v>0</v>
      </c>
      <c r="F20" s="45">
        <f t="shared" si="0"/>
        <v>0</v>
      </c>
      <c r="G20" s="2">
        <v>0</v>
      </c>
      <c r="H20" s="2">
        <v>0</v>
      </c>
      <c r="I20" s="45">
        <f t="shared" si="1"/>
        <v>100</v>
      </c>
      <c r="J20" s="2">
        <v>1</v>
      </c>
      <c r="K20" s="2">
        <v>0</v>
      </c>
      <c r="L20" s="45">
        <f t="shared" si="2"/>
        <v>0</v>
      </c>
      <c r="M20" s="52">
        <f t="shared" si="3"/>
        <v>0</v>
      </c>
      <c r="N20" s="2">
        <v>1</v>
      </c>
      <c r="O20" s="10">
        <v>1</v>
      </c>
      <c r="P20" s="2">
        <v>0</v>
      </c>
      <c r="Q20" s="2">
        <v>1</v>
      </c>
      <c r="R20" s="2">
        <v>0</v>
      </c>
      <c r="S20" s="2"/>
    </row>
    <row r="21" spans="1:19" ht="12.75">
      <c r="A21" s="2">
        <v>18</v>
      </c>
      <c r="B21" s="14">
        <v>38755</v>
      </c>
      <c r="C21" s="2" t="s">
        <v>44</v>
      </c>
      <c r="D21" s="2">
        <v>2</v>
      </c>
      <c r="E21" s="2">
        <v>1</v>
      </c>
      <c r="F21" s="45">
        <f t="shared" si="0"/>
        <v>50</v>
      </c>
      <c r="G21" s="2">
        <v>2</v>
      </c>
      <c r="H21" s="2">
        <v>2</v>
      </c>
      <c r="I21" s="45">
        <f t="shared" si="1"/>
        <v>100</v>
      </c>
      <c r="J21" s="2">
        <v>0</v>
      </c>
      <c r="K21" s="2">
        <v>0</v>
      </c>
      <c r="L21" s="45">
        <f t="shared" si="2"/>
        <v>100</v>
      </c>
      <c r="M21" s="52">
        <f t="shared" si="3"/>
        <v>4</v>
      </c>
      <c r="N21" s="2">
        <v>0</v>
      </c>
      <c r="O21" s="10">
        <v>0</v>
      </c>
      <c r="P21" s="2">
        <v>1</v>
      </c>
      <c r="Q21" s="2">
        <v>0</v>
      </c>
      <c r="R21" s="2">
        <v>1</v>
      </c>
      <c r="S21" s="2"/>
    </row>
    <row r="22" spans="1:19" ht="12.75">
      <c r="A22" s="2">
        <v>19</v>
      </c>
      <c r="B22" s="14">
        <v>38757</v>
      </c>
      <c r="C22" s="2" t="s">
        <v>45</v>
      </c>
      <c r="D22" s="2">
        <v>0</v>
      </c>
      <c r="E22" s="2">
        <v>0</v>
      </c>
      <c r="F22" s="45">
        <f t="shared" si="0"/>
        <v>100</v>
      </c>
      <c r="G22" s="2">
        <v>0</v>
      </c>
      <c r="H22" s="2">
        <v>0</v>
      </c>
      <c r="I22" s="45">
        <f t="shared" si="1"/>
        <v>100</v>
      </c>
      <c r="J22" s="2">
        <v>0</v>
      </c>
      <c r="K22" s="2">
        <v>0</v>
      </c>
      <c r="L22" s="45">
        <f t="shared" si="2"/>
        <v>100</v>
      </c>
      <c r="M22" s="52">
        <f t="shared" si="3"/>
        <v>0</v>
      </c>
      <c r="N22" s="2">
        <v>0</v>
      </c>
      <c r="O22" s="10">
        <v>0</v>
      </c>
      <c r="P22" s="2">
        <v>0</v>
      </c>
      <c r="Q22" s="2">
        <v>0</v>
      </c>
      <c r="R22" s="2">
        <v>0</v>
      </c>
      <c r="S22" s="2" t="s">
        <v>50</v>
      </c>
    </row>
    <row r="23" spans="1:19" ht="12.75">
      <c r="A23" s="2">
        <v>20</v>
      </c>
      <c r="B23" s="14">
        <f>IF(Team!B23="","",Team!B23)</f>
        <v>38762</v>
      </c>
      <c r="C23" s="2" t="str">
        <f>IF(Team!C23="","",Team!C23)</f>
        <v>Carterton</v>
      </c>
      <c r="D23" s="2">
        <v>3</v>
      </c>
      <c r="E23" s="2">
        <v>2</v>
      </c>
      <c r="F23" s="45">
        <f t="shared" si="0"/>
        <v>66.66666666666667</v>
      </c>
      <c r="G23" s="2">
        <v>1</v>
      </c>
      <c r="H23" s="2">
        <v>0</v>
      </c>
      <c r="I23" s="45">
        <f t="shared" si="1"/>
        <v>0</v>
      </c>
      <c r="J23" s="2">
        <v>1</v>
      </c>
      <c r="K23" s="2">
        <v>0</v>
      </c>
      <c r="L23" s="45">
        <f t="shared" si="2"/>
        <v>0</v>
      </c>
      <c r="M23" s="52">
        <f t="shared" si="3"/>
        <v>4</v>
      </c>
      <c r="N23" s="2">
        <v>2</v>
      </c>
      <c r="O23" s="10">
        <v>2</v>
      </c>
      <c r="P23" s="2">
        <v>0</v>
      </c>
      <c r="Q23" s="2">
        <v>0</v>
      </c>
      <c r="R23" s="2">
        <v>3</v>
      </c>
      <c r="S23" s="2"/>
    </row>
    <row r="24" spans="1:19" ht="12.75">
      <c r="A24" s="2">
        <v>24</v>
      </c>
      <c r="B24" s="14">
        <f>IF(Team!B24="","",Team!B24)</f>
      </c>
      <c r="C24" s="2">
        <f>IF(Team!C24="","",Team!C24)</f>
      </c>
      <c r="D24" s="2">
        <v>0</v>
      </c>
      <c r="E24" s="2">
        <v>0</v>
      </c>
      <c r="F24" s="45">
        <f t="shared" si="0"/>
        <v>100</v>
      </c>
      <c r="G24" s="2">
        <v>0</v>
      </c>
      <c r="H24" s="2">
        <v>0</v>
      </c>
      <c r="I24" s="45">
        <f t="shared" si="1"/>
        <v>100</v>
      </c>
      <c r="J24" s="2">
        <v>0</v>
      </c>
      <c r="K24" s="2">
        <v>0</v>
      </c>
      <c r="L24" s="45">
        <f t="shared" si="2"/>
        <v>100</v>
      </c>
      <c r="M24" s="52">
        <f t="shared" si="3"/>
        <v>0</v>
      </c>
      <c r="N24" s="2">
        <v>0</v>
      </c>
      <c r="O24" s="10">
        <v>0</v>
      </c>
      <c r="P24" s="2">
        <v>0</v>
      </c>
      <c r="Q24" s="2">
        <v>0</v>
      </c>
      <c r="R24" s="2">
        <v>0</v>
      </c>
      <c r="S24" s="2"/>
    </row>
    <row r="25" spans="1:19" ht="12.75">
      <c r="A25" s="2">
        <v>25</v>
      </c>
      <c r="B25" s="14">
        <f>IF(Team!B25="","",Team!B25)</f>
      </c>
      <c r="C25" s="2">
        <f>IF(Team!C25="","",Team!C25)</f>
      </c>
      <c r="D25" s="2">
        <v>0</v>
      </c>
      <c r="E25" s="2">
        <v>0</v>
      </c>
      <c r="F25" s="45">
        <f t="shared" si="0"/>
        <v>100</v>
      </c>
      <c r="G25" s="2">
        <v>0</v>
      </c>
      <c r="H25" s="2">
        <v>0</v>
      </c>
      <c r="I25" s="45">
        <f t="shared" si="1"/>
        <v>100</v>
      </c>
      <c r="J25" s="2">
        <v>0</v>
      </c>
      <c r="K25" s="2">
        <v>0</v>
      </c>
      <c r="L25" s="45">
        <f t="shared" si="2"/>
        <v>100</v>
      </c>
      <c r="M25" s="52">
        <f t="shared" si="3"/>
        <v>0</v>
      </c>
      <c r="N25" s="2">
        <v>0</v>
      </c>
      <c r="O25" s="10">
        <v>0</v>
      </c>
      <c r="P25" s="2">
        <v>0</v>
      </c>
      <c r="Q25" s="2">
        <v>0</v>
      </c>
      <c r="R25" s="2">
        <v>0</v>
      </c>
      <c r="S25" s="2"/>
    </row>
    <row r="26" spans="1:19" ht="12.75">
      <c r="A26" s="2">
        <v>26</v>
      </c>
      <c r="B26" s="14">
        <f>IF(Team!B26="","",Team!B26)</f>
      </c>
      <c r="C26" s="2">
        <f>IF(Team!C26="","",Team!C26)</f>
      </c>
      <c r="D26" s="2">
        <v>0</v>
      </c>
      <c r="E26" s="2">
        <v>0</v>
      </c>
      <c r="F26" s="45">
        <f t="shared" si="0"/>
        <v>100</v>
      </c>
      <c r="G26" s="2">
        <v>0</v>
      </c>
      <c r="H26" s="2">
        <v>0</v>
      </c>
      <c r="I26" s="45">
        <f t="shared" si="1"/>
        <v>100</v>
      </c>
      <c r="J26" s="2">
        <v>0</v>
      </c>
      <c r="K26" s="2">
        <v>0</v>
      </c>
      <c r="L26" s="45">
        <f t="shared" si="2"/>
        <v>100</v>
      </c>
      <c r="M26" s="52">
        <f t="shared" si="3"/>
        <v>0</v>
      </c>
      <c r="N26" s="2">
        <v>0</v>
      </c>
      <c r="O26" s="10">
        <v>0</v>
      </c>
      <c r="P26" s="2">
        <v>0</v>
      </c>
      <c r="Q26" s="2">
        <v>0</v>
      </c>
      <c r="R26" s="2">
        <v>0</v>
      </c>
      <c r="S26" s="2"/>
    </row>
    <row r="27" spans="1:19" ht="12.75">
      <c r="A27" s="2">
        <v>27</v>
      </c>
      <c r="B27" s="14">
        <f>IF(Team!B27="","",Team!B27)</f>
      </c>
      <c r="C27" s="2">
        <f>IF(Team!C27="","",Team!C27)</f>
      </c>
      <c r="D27" s="2">
        <v>0</v>
      </c>
      <c r="E27" s="2">
        <v>0</v>
      </c>
      <c r="F27" s="45">
        <f t="shared" si="0"/>
        <v>100</v>
      </c>
      <c r="G27" s="2">
        <v>0</v>
      </c>
      <c r="H27" s="2">
        <v>0</v>
      </c>
      <c r="I27" s="45">
        <f t="shared" si="1"/>
        <v>100</v>
      </c>
      <c r="J27" s="2">
        <v>0</v>
      </c>
      <c r="K27" s="2">
        <v>0</v>
      </c>
      <c r="L27" s="45">
        <f t="shared" si="2"/>
        <v>100</v>
      </c>
      <c r="M27" s="52">
        <f t="shared" si="3"/>
        <v>0</v>
      </c>
      <c r="N27" s="2">
        <v>0</v>
      </c>
      <c r="O27" s="10">
        <v>0</v>
      </c>
      <c r="P27" s="2">
        <v>0</v>
      </c>
      <c r="Q27" s="2">
        <v>0</v>
      </c>
      <c r="R27" s="2">
        <v>0</v>
      </c>
      <c r="S27" s="2"/>
    </row>
    <row r="28" spans="1:19" ht="12.75">
      <c r="A28" s="2">
        <v>28</v>
      </c>
      <c r="B28" s="14">
        <f>IF(Team!B28="","",Team!B28)</f>
      </c>
      <c r="C28" s="2">
        <f>IF(Team!C28="","",Team!C28)</f>
      </c>
      <c r="D28" s="2">
        <v>0</v>
      </c>
      <c r="E28" s="2">
        <v>0</v>
      </c>
      <c r="F28" s="45">
        <f t="shared" si="0"/>
        <v>100</v>
      </c>
      <c r="G28" s="2">
        <v>0</v>
      </c>
      <c r="H28" s="2">
        <v>0</v>
      </c>
      <c r="I28" s="45">
        <f t="shared" si="1"/>
        <v>100</v>
      </c>
      <c r="J28" s="2">
        <v>0</v>
      </c>
      <c r="K28" s="2">
        <v>0</v>
      </c>
      <c r="L28" s="45">
        <f t="shared" si="2"/>
        <v>100</v>
      </c>
      <c r="M28" s="52">
        <f>E28*2+H28*1+K28*3</f>
        <v>0</v>
      </c>
      <c r="N28" s="2">
        <v>0</v>
      </c>
      <c r="O28" s="10">
        <v>0</v>
      </c>
      <c r="P28" s="2">
        <v>0</v>
      </c>
      <c r="Q28" s="2">
        <v>0</v>
      </c>
      <c r="R28" s="2">
        <v>0</v>
      </c>
      <c r="S28" s="2"/>
    </row>
    <row r="29" spans="1:19" ht="12.75">
      <c r="A29" s="2">
        <v>29</v>
      </c>
      <c r="B29" s="2">
        <f>IF(Team!B29="","",Team!B29)</f>
      </c>
      <c r="C29" s="2">
        <f>IF(Team!C29="","",Team!C29)</f>
      </c>
      <c r="D29" s="2">
        <v>0</v>
      </c>
      <c r="E29" s="2">
        <v>0</v>
      </c>
      <c r="F29" s="45">
        <f t="shared" si="0"/>
        <v>100</v>
      </c>
      <c r="G29" s="2">
        <v>0</v>
      </c>
      <c r="H29" s="2">
        <v>0</v>
      </c>
      <c r="I29" s="45">
        <f t="shared" si="1"/>
        <v>100</v>
      </c>
      <c r="J29" s="2">
        <v>0</v>
      </c>
      <c r="K29" s="2">
        <v>0</v>
      </c>
      <c r="L29" s="45">
        <f t="shared" si="2"/>
        <v>100</v>
      </c>
      <c r="M29" s="52">
        <f t="shared" si="3"/>
        <v>0</v>
      </c>
      <c r="N29" s="2">
        <v>0</v>
      </c>
      <c r="O29" s="10">
        <v>0</v>
      </c>
      <c r="P29" s="2">
        <v>0</v>
      </c>
      <c r="Q29" s="2">
        <v>0</v>
      </c>
      <c r="R29" s="2">
        <v>0</v>
      </c>
      <c r="S29" s="2"/>
    </row>
    <row r="30" spans="1:19" ht="12.75">
      <c r="A30" s="2">
        <v>30</v>
      </c>
      <c r="B30" s="2">
        <f>IF(Team!B30="","",Team!B30)</f>
      </c>
      <c r="C30" s="2">
        <f>IF(Team!C30="","",Team!C30)</f>
      </c>
      <c r="D30" s="2">
        <v>0</v>
      </c>
      <c r="E30" s="2">
        <v>0</v>
      </c>
      <c r="F30" s="45">
        <f t="shared" si="0"/>
        <v>100</v>
      </c>
      <c r="G30" s="2">
        <v>0</v>
      </c>
      <c r="H30" s="2">
        <v>0</v>
      </c>
      <c r="I30" s="45">
        <f t="shared" si="1"/>
        <v>100</v>
      </c>
      <c r="J30" s="2">
        <v>0</v>
      </c>
      <c r="K30" s="2">
        <v>0</v>
      </c>
      <c r="L30" s="45">
        <f t="shared" si="2"/>
        <v>100</v>
      </c>
      <c r="M30" s="52">
        <f t="shared" si="3"/>
        <v>0</v>
      </c>
      <c r="N30" s="2">
        <v>0</v>
      </c>
      <c r="O30" s="10">
        <v>0</v>
      </c>
      <c r="P30" s="2">
        <v>0</v>
      </c>
      <c r="Q30" s="2">
        <v>0</v>
      </c>
      <c r="R30" s="2">
        <v>0</v>
      </c>
      <c r="S30" s="2"/>
    </row>
    <row r="31" spans="1:19" ht="12.75">
      <c r="A31" s="2">
        <v>31</v>
      </c>
      <c r="B31" s="2">
        <f>IF(Team!B31="","",Team!B31)</f>
      </c>
      <c r="C31" s="2">
        <f>IF(Team!C31="","",Team!C31)</f>
      </c>
      <c r="D31" s="2">
        <v>0</v>
      </c>
      <c r="E31" s="2">
        <v>0</v>
      </c>
      <c r="F31" s="45">
        <f t="shared" si="0"/>
        <v>100</v>
      </c>
      <c r="G31" s="2">
        <v>0</v>
      </c>
      <c r="H31" s="2">
        <v>0</v>
      </c>
      <c r="I31" s="45">
        <f t="shared" si="1"/>
        <v>100</v>
      </c>
      <c r="J31" s="2">
        <v>0</v>
      </c>
      <c r="K31" s="2">
        <v>0</v>
      </c>
      <c r="L31" s="45">
        <f t="shared" si="2"/>
        <v>100</v>
      </c>
      <c r="M31" s="52">
        <f t="shared" si="3"/>
        <v>0</v>
      </c>
      <c r="N31" s="2">
        <v>0</v>
      </c>
      <c r="O31" s="10">
        <v>0</v>
      </c>
      <c r="P31" s="2">
        <v>0</v>
      </c>
      <c r="Q31" s="2">
        <v>0</v>
      </c>
      <c r="R31" s="2">
        <v>0</v>
      </c>
      <c r="S31" s="2"/>
    </row>
    <row r="32" spans="1:19" ht="13.5" thickBot="1">
      <c r="A32" s="16">
        <v>32</v>
      </c>
      <c r="B32" s="16">
        <f>IF(Team!B32="","",Team!B32)</f>
      </c>
      <c r="C32" s="16">
        <f>IF(Team!C32="","",Team!C32)</f>
      </c>
      <c r="D32" s="16">
        <v>0</v>
      </c>
      <c r="E32" s="16">
        <v>0</v>
      </c>
      <c r="F32" s="45">
        <f t="shared" si="0"/>
        <v>100</v>
      </c>
      <c r="G32" s="16">
        <v>0</v>
      </c>
      <c r="H32" s="16">
        <v>0</v>
      </c>
      <c r="I32" s="45">
        <f t="shared" si="1"/>
        <v>100</v>
      </c>
      <c r="J32" s="16">
        <v>0</v>
      </c>
      <c r="K32" s="16">
        <v>0</v>
      </c>
      <c r="L32" s="45">
        <f t="shared" si="2"/>
        <v>100</v>
      </c>
      <c r="M32" s="52">
        <f t="shared" si="3"/>
        <v>0</v>
      </c>
      <c r="N32" s="16">
        <v>0</v>
      </c>
      <c r="O32" s="17">
        <v>0</v>
      </c>
      <c r="P32" s="16">
        <v>0</v>
      </c>
      <c r="Q32" s="16">
        <v>0</v>
      </c>
      <c r="R32" s="16">
        <v>0</v>
      </c>
      <c r="S32" s="2"/>
    </row>
    <row r="33" spans="1:19" ht="13.5" thickBot="1">
      <c r="A33" s="23"/>
      <c r="B33" s="34"/>
      <c r="C33" s="35"/>
      <c r="D33" s="18" t="s">
        <v>17</v>
      </c>
      <c r="E33" s="19"/>
      <c r="F33" s="44"/>
      <c r="G33" s="18" t="s">
        <v>18</v>
      </c>
      <c r="H33" s="19"/>
      <c r="I33" s="44"/>
      <c r="J33" s="18" t="s">
        <v>19</v>
      </c>
      <c r="K33" s="19"/>
      <c r="L33" s="44"/>
      <c r="M33" s="21" t="s">
        <v>26</v>
      </c>
      <c r="N33" s="21" t="s">
        <v>20</v>
      </c>
      <c r="O33" s="21" t="s">
        <v>21</v>
      </c>
      <c r="P33" s="21" t="s">
        <v>14</v>
      </c>
      <c r="Q33" s="22" t="s">
        <v>22</v>
      </c>
      <c r="R33" s="22" t="s">
        <v>39</v>
      </c>
      <c r="S33" s="15"/>
    </row>
    <row r="34" spans="1:19" ht="13.5" thickBot="1">
      <c r="A34" s="33"/>
      <c r="B34" s="36" t="s">
        <v>2</v>
      </c>
      <c r="C34" s="37"/>
      <c r="D34" s="48">
        <f>SUM(D4:D32)</f>
        <v>43</v>
      </c>
      <c r="E34" s="49">
        <f>SUM(E4:E32)</f>
        <v>13</v>
      </c>
      <c r="F34" s="46">
        <f>IF(D34=0,1,(100/D34)*(E34))</f>
        <v>30.232558139534884</v>
      </c>
      <c r="G34" s="48">
        <f>SUM(G4:G32)</f>
        <v>22</v>
      </c>
      <c r="H34" s="48">
        <f>SUM(H4:H32)</f>
        <v>10</v>
      </c>
      <c r="I34" s="46">
        <f>IF(G34=0,1,(100/G34)*(H34))</f>
        <v>45.45454545454546</v>
      </c>
      <c r="J34" s="20">
        <f>SUM(J4:J32)</f>
        <v>9</v>
      </c>
      <c r="K34" s="48">
        <f>SUM(K4:K32)</f>
        <v>0</v>
      </c>
      <c r="L34" s="46">
        <f>IF(J34=0,1,(100/J34)*(K34))</f>
        <v>0</v>
      </c>
      <c r="M34" s="50">
        <f aca="true" t="shared" si="4" ref="M34:R34">SUM(M4:M32)</f>
        <v>36</v>
      </c>
      <c r="N34" s="50">
        <f t="shared" si="4"/>
        <v>6</v>
      </c>
      <c r="O34" s="50">
        <f t="shared" si="4"/>
        <v>11</v>
      </c>
      <c r="P34" s="50">
        <f t="shared" si="4"/>
        <v>8</v>
      </c>
      <c r="Q34" s="51">
        <f t="shared" si="4"/>
        <v>10</v>
      </c>
      <c r="R34" s="51">
        <f t="shared" si="4"/>
        <v>21</v>
      </c>
      <c r="S34" s="15"/>
    </row>
    <row r="35" spans="1:19" ht="13.5" thickBot="1">
      <c r="A35" s="3"/>
      <c r="B35" s="3"/>
      <c r="C35" s="24"/>
      <c r="D35" s="24"/>
      <c r="E35" s="24"/>
      <c r="F35" s="24"/>
      <c r="G35" s="3"/>
      <c r="H35" s="3"/>
      <c r="I35" s="3"/>
      <c r="J35" s="3"/>
      <c r="K35" s="3"/>
      <c r="L35" s="3"/>
      <c r="M35" s="3"/>
      <c r="N35" s="3"/>
      <c r="O35" s="9"/>
      <c r="P35" s="3"/>
      <c r="Q35" s="3"/>
      <c r="R35" s="3"/>
      <c r="S35" s="2"/>
    </row>
    <row r="36" spans="1:19" ht="13.5" thickBot="1">
      <c r="A36" s="2"/>
      <c r="B36" s="10"/>
      <c r="C36" s="27"/>
      <c r="D36" s="25" t="s">
        <v>25</v>
      </c>
      <c r="E36" s="25" t="s">
        <v>26</v>
      </c>
      <c r="F36" s="26" t="s">
        <v>27</v>
      </c>
      <c r="G36" s="15"/>
      <c r="H36" s="2"/>
      <c r="I36" s="2"/>
      <c r="J36" s="2"/>
      <c r="K36" s="2"/>
      <c r="L36" s="27"/>
      <c r="M36" s="25" t="s">
        <v>25</v>
      </c>
      <c r="N36" s="25" t="s">
        <v>20</v>
      </c>
      <c r="O36" s="26" t="s">
        <v>35</v>
      </c>
      <c r="P36" s="2"/>
      <c r="Q36" s="2"/>
      <c r="R36" s="2"/>
      <c r="S36" s="2"/>
    </row>
    <row r="37" spans="1:19" ht="13.5" thickBot="1">
      <c r="A37" s="2"/>
      <c r="B37" s="10"/>
      <c r="C37" s="28" t="s">
        <v>24</v>
      </c>
      <c r="D37" s="7">
        <v>19</v>
      </c>
      <c r="E37" s="7">
        <f>M34</f>
        <v>36</v>
      </c>
      <c r="F37" s="47">
        <f>(E37/D37)</f>
        <v>1.894736842105263</v>
      </c>
      <c r="G37" s="15"/>
      <c r="H37" s="2"/>
      <c r="I37" s="2"/>
      <c r="J37" s="2"/>
      <c r="K37" s="2"/>
      <c r="L37" s="28"/>
      <c r="M37" s="7">
        <f>D37</f>
        <v>19</v>
      </c>
      <c r="N37" s="7">
        <f>N34</f>
        <v>6</v>
      </c>
      <c r="O37" s="47">
        <f>(N37/M37)</f>
        <v>0.3157894736842105</v>
      </c>
      <c r="P37" s="2"/>
      <c r="Q37" s="2"/>
      <c r="R37" s="2"/>
      <c r="S37" s="2"/>
    </row>
    <row r="38" ht="13.5" thickBot="1"/>
    <row r="39" spans="3:5" ht="13.5" thickBot="1">
      <c r="C39" s="29" t="s">
        <v>28</v>
      </c>
      <c r="D39" s="40"/>
      <c r="E39" s="28">
        <f>SUM(E40:E43)</f>
        <v>0</v>
      </c>
    </row>
    <row r="40" spans="3:5" ht="12.75">
      <c r="C40" s="30" t="s">
        <v>29</v>
      </c>
      <c r="D40" s="2"/>
      <c r="E40" s="41"/>
    </row>
    <row r="41" spans="3:5" ht="12.75">
      <c r="C41" s="30" t="s">
        <v>30</v>
      </c>
      <c r="D41" s="2"/>
      <c r="E41" s="31"/>
    </row>
    <row r="42" spans="3:5" ht="12.75">
      <c r="C42" s="30" t="s">
        <v>31</v>
      </c>
      <c r="D42" s="2"/>
      <c r="E42" s="31"/>
    </row>
    <row r="43" spans="3:5" ht="12.75">
      <c r="C43" s="30" t="s">
        <v>32</v>
      </c>
      <c r="D43" s="2"/>
      <c r="E43" s="31"/>
    </row>
    <row r="44" spans="3:5" ht="12.75">
      <c r="C44" s="30"/>
      <c r="D44" s="2"/>
      <c r="E44" s="31"/>
    </row>
    <row r="45" spans="3:5" ht="13.5" thickBot="1">
      <c r="C45" s="32" t="s">
        <v>33</v>
      </c>
      <c r="D45" s="16"/>
      <c r="E45" s="31"/>
    </row>
    <row r="46" spans="3:5" ht="13.5" thickBot="1">
      <c r="C46" s="38" t="s">
        <v>34</v>
      </c>
      <c r="D46" s="28">
        <f>1000-E39</f>
        <v>1000</v>
      </c>
      <c r="E46" s="39"/>
    </row>
  </sheetData>
  <mergeCells count="1">
    <mergeCell ref="D1:I1"/>
  </mergeCells>
  <printOptions/>
  <pageMargins left="0.75" right="0.25" top="0.49" bottom="1" header="0.5" footer="0.5"/>
  <pageSetup fitToHeight="1" fitToWidth="1" horizontalDpi="1200" verticalDpi="12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115" zoomScaleNormal="115" workbookViewId="0" topLeftCell="A1">
      <selection activeCell="D1" sqref="D1:I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2.7109375" style="0" customWidth="1"/>
    <col min="4" max="5" width="5.7109375" style="0" customWidth="1"/>
    <col min="6" max="6" width="6.7109375" style="0" customWidth="1"/>
    <col min="7" max="8" width="5.7109375" style="0" customWidth="1"/>
    <col min="9" max="9" width="6.7109375" style="0" customWidth="1"/>
    <col min="10" max="11" width="5.7109375" style="0" customWidth="1"/>
    <col min="12" max="17" width="6.7109375" style="0" customWidth="1"/>
    <col min="18" max="18" width="10.140625" style="0" customWidth="1"/>
    <col min="19" max="19" width="34.7109375" style="0" customWidth="1"/>
  </cols>
  <sheetData>
    <row r="1" spans="1:19" ht="18.75" thickBot="1">
      <c r="A1" s="1" t="s">
        <v>36</v>
      </c>
      <c r="D1" s="67" t="s">
        <v>71</v>
      </c>
      <c r="E1" s="67"/>
      <c r="F1" s="67"/>
      <c r="G1" s="67"/>
      <c r="H1" s="67"/>
      <c r="I1" s="67"/>
      <c r="Q1" s="42"/>
      <c r="R1" s="42" t="s">
        <v>37</v>
      </c>
      <c r="S1" s="43" t="s">
        <v>38</v>
      </c>
    </row>
    <row r="2" ht="13.5" thickBot="1"/>
    <row r="3" spans="1:19" ht="13.5" thickBot="1">
      <c r="A3" s="7" t="s">
        <v>23</v>
      </c>
      <c r="B3" s="8" t="s">
        <v>0</v>
      </c>
      <c r="C3" s="7" t="s">
        <v>1</v>
      </c>
      <c r="D3" s="6" t="s">
        <v>5</v>
      </c>
      <c r="E3" s="5" t="s">
        <v>3</v>
      </c>
      <c r="F3" s="5" t="s">
        <v>4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2" t="s">
        <v>42</v>
      </c>
      <c r="N3" s="12" t="s">
        <v>12</v>
      </c>
      <c r="O3" s="13" t="s">
        <v>13</v>
      </c>
      <c r="P3" s="4" t="s">
        <v>14</v>
      </c>
      <c r="Q3" s="5" t="s">
        <v>15</v>
      </c>
      <c r="R3" s="12" t="s">
        <v>40</v>
      </c>
      <c r="S3" s="5" t="s">
        <v>16</v>
      </c>
    </row>
    <row r="4" spans="1:19" ht="12.75">
      <c r="A4" s="3">
        <v>1</v>
      </c>
      <c r="B4" s="11">
        <f>IF(Team!B4="","",Team!B4)</f>
        <v>38687</v>
      </c>
      <c r="C4" s="3" t="str">
        <f>IF(Team!C4="","",Team!C4)</f>
        <v>Bridgport</v>
      </c>
      <c r="D4" s="3">
        <v>3</v>
      </c>
      <c r="E4" s="3">
        <v>0</v>
      </c>
      <c r="F4" s="45">
        <f>IF(D4=0,100,(100/D4)*(E4))</f>
        <v>0</v>
      </c>
      <c r="G4" s="3">
        <v>4</v>
      </c>
      <c r="H4" s="3">
        <v>3</v>
      </c>
      <c r="I4" s="45">
        <f>IF(G4=0,100,(100/G4)*(H4))</f>
        <v>75</v>
      </c>
      <c r="J4" s="3">
        <v>0</v>
      </c>
      <c r="K4" s="3">
        <v>0</v>
      </c>
      <c r="L4" s="45">
        <f>IF(J4=0,100,(100/J4)*(K4))</f>
        <v>100</v>
      </c>
      <c r="M4" s="52">
        <f>E4*2+H4*1+K4*3</f>
        <v>3</v>
      </c>
      <c r="N4" s="3">
        <v>1</v>
      </c>
      <c r="O4" s="9">
        <v>1</v>
      </c>
      <c r="P4" s="3">
        <v>1</v>
      </c>
      <c r="Q4" s="3">
        <v>2</v>
      </c>
      <c r="R4" s="3">
        <v>0</v>
      </c>
      <c r="S4" s="3"/>
    </row>
    <row r="5" spans="1:19" ht="12.75">
      <c r="A5" s="2">
        <v>2</v>
      </c>
      <c r="B5" s="14">
        <f>IF(Team!B5="","",Team!B5)</f>
        <v>38692</v>
      </c>
      <c r="C5" s="2" t="str">
        <f>IF(Team!C5="","",Team!C5)</f>
        <v>Graydon</v>
      </c>
      <c r="D5" s="2">
        <v>2</v>
      </c>
      <c r="E5" s="2">
        <v>0</v>
      </c>
      <c r="F5" s="45">
        <f aca="true" t="shared" si="0" ref="F5:F32">IF(D5=0,100,(100/D5)*(E5))</f>
        <v>0</v>
      </c>
      <c r="G5" s="2">
        <v>0</v>
      </c>
      <c r="H5" s="2">
        <v>0</v>
      </c>
      <c r="I5" s="45">
        <f aca="true" t="shared" si="1" ref="I5:I32">IF(G5=0,100,(100/G5)*(H5))</f>
        <v>100</v>
      </c>
      <c r="J5" s="2">
        <v>0</v>
      </c>
      <c r="K5" s="2">
        <v>0</v>
      </c>
      <c r="L5" s="45">
        <f aca="true" t="shared" si="2" ref="L5:L32">IF(J5=0,100,(100/J5)*(K5))</f>
        <v>100</v>
      </c>
      <c r="M5" s="52">
        <f aca="true" t="shared" si="3" ref="M5:M32">E5*2+H5*1+K5*3</f>
        <v>0</v>
      </c>
      <c r="N5" s="2">
        <v>0</v>
      </c>
      <c r="O5" s="10">
        <v>0</v>
      </c>
      <c r="P5" s="2">
        <v>0</v>
      </c>
      <c r="Q5" s="2">
        <v>0</v>
      </c>
      <c r="R5" s="2">
        <v>0</v>
      </c>
      <c r="S5" s="2"/>
    </row>
    <row r="6" spans="1:19" ht="12.75">
      <c r="A6" s="2">
        <v>3</v>
      </c>
      <c r="B6" s="14">
        <f>IF(Team!B6="","",Team!B6)</f>
        <v>38694</v>
      </c>
      <c r="C6" s="2" t="str">
        <f>IF(Team!C6="","",Team!C6)</f>
        <v>Smithwall</v>
      </c>
      <c r="D6" s="2">
        <v>2</v>
      </c>
      <c r="E6" s="2">
        <v>0</v>
      </c>
      <c r="F6" s="45">
        <f t="shared" si="0"/>
        <v>0</v>
      </c>
      <c r="G6" s="2">
        <v>0</v>
      </c>
      <c r="H6" s="2">
        <v>0</v>
      </c>
      <c r="I6" s="45">
        <f t="shared" si="1"/>
        <v>100</v>
      </c>
      <c r="J6" s="2">
        <v>0</v>
      </c>
      <c r="K6" s="2">
        <v>0</v>
      </c>
      <c r="L6" s="45">
        <f t="shared" si="2"/>
        <v>100</v>
      </c>
      <c r="M6" s="52">
        <f t="shared" si="3"/>
        <v>0</v>
      </c>
      <c r="N6" s="2">
        <v>0</v>
      </c>
      <c r="O6" s="10">
        <v>1</v>
      </c>
      <c r="P6" s="2">
        <v>2</v>
      </c>
      <c r="Q6" s="2">
        <v>1</v>
      </c>
      <c r="R6" s="2">
        <v>3</v>
      </c>
      <c r="S6" s="2"/>
    </row>
    <row r="7" spans="1:19" ht="12.75">
      <c r="A7" s="2">
        <v>4</v>
      </c>
      <c r="B7" s="14">
        <f>IF(Team!B7="","",Team!B7)</f>
        <v>38699</v>
      </c>
      <c r="C7" s="2" t="str">
        <f>IF(Team!C7="","",Team!C7)</f>
        <v>Brunswick</v>
      </c>
      <c r="D7" s="2">
        <v>3</v>
      </c>
      <c r="E7" s="2">
        <v>2</v>
      </c>
      <c r="F7" s="45">
        <f t="shared" si="0"/>
        <v>66.66666666666667</v>
      </c>
      <c r="G7" s="2">
        <v>2</v>
      </c>
      <c r="H7" s="2">
        <v>0</v>
      </c>
      <c r="I7" s="45">
        <f t="shared" si="1"/>
        <v>0</v>
      </c>
      <c r="J7" s="2">
        <v>0</v>
      </c>
      <c r="K7" s="2">
        <v>0</v>
      </c>
      <c r="L7" s="45">
        <f t="shared" si="2"/>
        <v>100</v>
      </c>
      <c r="M7" s="52">
        <f t="shared" si="3"/>
        <v>4</v>
      </c>
      <c r="N7" s="2">
        <v>0</v>
      </c>
      <c r="O7" s="10">
        <v>0</v>
      </c>
      <c r="P7" s="2">
        <v>2</v>
      </c>
      <c r="Q7" s="2">
        <v>0</v>
      </c>
      <c r="R7" s="2">
        <v>0</v>
      </c>
      <c r="S7" s="2"/>
    </row>
    <row r="8" spans="1:19" ht="12.75">
      <c r="A8" s="2">
        <v>5</v>
      </c>
      <c r="B8" s="14">
        <f>IF(Team!B8="","",Team!B8)</f>
        <v>38701</v>
      </c>
      <c r="C8" s="2" t="str">
        <f>IF(Team!C8="","",Team!C8)</f>
        <v>Augusta</v>
      </c>
      <c r="D8" s="2">
        <v>0</v>
      </c>
      <c r="E8" s="2">
        <v>0</v>
      </c>
      <c r="F8" s="45">
        <f t="shared" si="0"/>
        <v>100</v>
      </c>
      <c r="G8" s="2">
        <v>0</v>
      </c>
      <c r="H8" s="2">
        <v>0</v>
      </c>
      <c r="I8" s="45">
        <f t="shared" si="1"/>
        <v>100</v>
      </c>
      <c r="J8" s="2">
        <v>0</v>
      </c>
      <c r="K8" s="2">
        <v>0</v>
      </c>
      <c r="L8" s="45">
        <f t="shared" si="2"/>
        <v>100</v>
      </c>
      <c r="M8" s="52">
        <f t="shared" si="3"/>
        <v>0</v>
      </c>
      <c r="N8" s="2">
        <v>0</v>
      </c>
      <c r="O8" s="10">
        <v>1</v>
      </c>
      <c r="P8" s="2">
        <v>0</v>
      </c>
      <c r="Q8" s="2">
        <v>0</v>
      </c>
      <c r="R8" s="2">
        <v>0</v>
      </c>
      <c r="S8" s="2"/>
    </row>
    <row r="9" spans="1:19" ht="12.75">
      <c r="A9" s="2">
        <v>6</v>
      </c>
      <c r="B9" s="14">
        <f>IF(Team!B9="","",Team!B9)</f>
        <v>38703</v>
      </c>
      <c r="C9" s="2" t="str">
        <f>IF(Team!C9="","",Team!C9)</f>
        <v>Dodsville</v>
      </c>
      <c r="D9" s="2">
        <v>5</v>
      </c>
      <c r="E9" s="2">
        <v>1</v>
      </c>
      <c r="F9" s="45">
        <f t="shared" si="0"/>
        <v>20</v>
      </c>
      <c r="G9" s="2">
        <v>3</v>
      </c>
      <c r="H9" s="2">
        <v>0</v>
      </c>
      <c r="I9" s="45">
        <f t="shared" si="1"/>
        <v>0</v>
      </c>
      <c r="J9" s="2">
        <v>0</v>
      </c>
      <c r="K9" s="2">
        <v>0</v>
      </c>
      <c r="L9" s="45">
        <f t="shared" si="2"/>
        <v>100</v>
      </c>
      <c r="M9" s="52">
        <f t="shared" si="3"/>
        <v>2</v>
      </c>
      <c r="N9" s="2">
        <v>0</v>
      </c>
      <c r="O9" s="10">
        <v>2</v>
      </c>
      <c r="P9" s="2">
        <v>1</v>
      </c>
      <c r="Q9" s="2">
        <v>0</v>
      </c>
      <c r="R9" s="2">
        <v>2</v>
      </c>
      <c r="S9" s="2"/>
    </row>
    <row r="10" spans="1:19" ht="12.75">
      <c r="A10" s="2">
        <v>7</v>
      </c>
      <c r="B10" s="14">
        <f>IF(Team!B10="","",Team!B10)</f>
        <v>38720</v>
      </c>
      <c r="C10" s="2" t="str">
        <f>IF(Team!C10="","",Team!C10)</f>
        <v>Portland</v>
      </c>
      <c r="D10" s="2">
        <v>3</v>
      </c>
      <c r="E10" s="2">
        <v>3</v>
      </c>
      <c r="F10" s="45">
        <f t="shared" si="0"/>
        <v>100</v>
      </c>
      <c r="G10" s="2">
        <v>0</v>
      </c>
      <c r="H10" s="2">
        <v>0</v>
      </c>
      <c r="I10" s="45">
        <f t="shared" si="1"/>
        <v>100</v>
      </c>
      <c r="J10" s="2">
        <v>0</v>
      </c>
      <c r="K10" s="2">
        <v>0</v>
      </c>
      <c r="L10" s="45">
        <f t="shared" si="2"/>
        <v>100</v>
      </c>
      <c r="M10" s="52">
        <f t="shared" si="3"/>
        <v>6</v>
      </c>
      <c r="N10" s="2">
        <v>1</v>
      </c>
      <c r="O10" s="10">
        <v>1</v>
      </c>
      <c r="P10" s="2">
        <v>3</v>
      </c>
      <c r="Q10" s="2">
        <v>2</v>
      </c>
      <c r="R10" s="2">
        <v>1</v>
      </c>
      <c r="S10" s="2"/>
    </row>
    <row r="11" spans="1:19" ht="12.75">
      <c r="A11" s="2">
        <v>8</v>
      </c>
      <c r="B11" s="14">
        <f>IF(Team!B11="","",Team!B11)</f>
        <v>38721</v>
      </c>
      <c r="C11" s="2" t="str">
        <f>IF(Team!C11="","",Team!C11)</f>
        <v>James City</v>
      </c>
      <c r="D11" s="2">
        <v>1</v>
      </c>
      <c r="E11" s="2">
        <v>0</v>
      </c>
      <c r="F11" s="45">
        <f t="shared" si="0"/>
        <v>0</v>
      </c>
      <c r="G11" s="2">
        <v>5</v>
      </c>
      <c r="H11" s="2">
        <v>0</v>
      </c>
      <c r="I11" s="45">
        <f t="shared" si="1"/>
        <v>0</v>
      </c>
      <c r="J11" s="2">
        <v>0</v>
      </c>
      <c r="K11" s="2">
        <v>0</v>
      </c>
      <c r="L11" s="45">
        <f t="shared" si="2"/>
        <v>100</v>
      </c>
      <c r="M11" s="52">
        <f t="shared" si="3"/>
        <v>0</v>
      </c>
      <c r="N11" s="2">
        <v>0</v>
      </c>
      <c r="O11" s="10">
        <v>0</v>
      </c>
      <c r="P11" s="2">
        <v>0</v>
      </c>
      <c r="Q11" s="2">
        <v>3</v>
      </c>
      <c r="R11" s="2">
        <v>0</v>
      </c>
      <c r="S11" s="2"/>
    </row>
    <row r="12" spans="1:19" ht="12.75">
      <c r="A12" s="2">
        <v>9</v>
      </c>
      <c r="B12" s="14">
        <f>IF(Team!B12="","",Team!B12)</f>
        <v>38722</v>
      </c>
      <c r="C12" s="2" t="str">
        <f>IF(Team!C12="","",Team!C12)</f>
        <v>Tabernathy</v>
      </c>
      <c r="D12" s="2">
        <v>10</v>
      </c>
      <c r="E12" s="2">
        <v>4</v>
      </c>
      <c r="F12" s="45">
        <f t="shared" si="0"/>
        <v>40</v>
      </c>
      <c r="G12" s="2">
        <v>1</v>
      </c>
      <c r="H12" s="2">
        <v>1</v>
      </c>
      <c r="I12" s="45">
        <f t="shared" si="1"/>
        <v>100</v>
      </c>
      <c r="J12" s="2">
        <v>0</v>
      </c>
      <c r="K12" s="2">
        <v>0</v>
      </c>
      <c r="L12" s="45">
        <f t="shared" si="2"/>
        <v>100</v>
      </c>
      <c r="M12" s="52">
        <f t="shared" si="3"/>
        <v>9</v>
      </c>
      <c r="N12" s="2">
        <v>0</v>
      </c>
      <c r="O12" s="10">
        <v>1</v>
      </c>
      <c r="P12" s="2">
        <v>0</v>
      </c>
      <c r="Q12" s="2">
        <v>2</v>
      </c>
      <c r="R12" s="2">
        <v>3</v>
      </c>
      <c r="S12" s="2"/>
    </row>
    <row r="13" spans="1:19" ht="12.75">
      <c r="A13" s="2">
        <v>10</v>
      </c>
      <c r="B13" s="14">
        <f>IF(Team!B13="","",Team!B13)</f>
        <v>38727</v>
      </c>
      <c r="C13" s="2" t="str">
        <f>IF(Team!C13="","",Team!C13)</f>
        <v>Carterton</v>
      </c>
      <c r="D13" s="2">
        <v>4</v>
      </c>
      <c r="E13" s="2">
        <v>2</v>
      </c>
      <c r="F13" s="45">
        <f t="shared" si="0"/>
        <v>50</v>
      </c>
      <c r="G13" s="2">
        <v>2</v>
      </c>
      <c r="H13" s="2">
        <v>0</v>
      </c>
      <c r="I13" s="45">
        <f t="shared" si="1"/>
        <v>0</v>
      </c>
      <c r="J13" s="2">
        <v>0</v>
      </c>
      <c r="K13" s="2">
        <v>0</v>
      </c>
      <c r="L13" s="45">
        <f t="shared" si="2"/>
        <v>100</v>
      </c>
      <c r="M13" s="52">
        <f t="shared" si="3"/>
        <v>4</v>
      </c>
      <c r="N13" s="2">
        <v>2</v>
      </c>
      <c r="O13" s="10">
        <v>0</v>
      </c>
      <c r="P13" s="2">
        <v>1</v>
      </c>
      <c r="Q13" s="2">
        <v>3</v>
      </c>
      <c r="R13" s="2">
        <v>4</v>
      </c>
      <c r="S13" s="2"/>
    </row>
    <row r="14" spans="1:19" ht="12.75">
      <c r="A14" s="2">
        <v>11</v>
      </c>
      <c r="B14" s="14">
        <f>IF(Team!B14="","",Team!B14)</f>
        <v>38729</v>
      </c>
      <c r="C14" s="2" t="str">
        <f>IF(Team!C14="","",Team!C14)</f>
        <v>Bridgport</v>
      </c>
      <c r="D14" s="2">
        <v>5</v>
      </c>
      <c r="E14" s="2">
        <v>1</v>
      </c>
      <c r="F14" s="45">
        <f t="shared" si="0"/>
        <v>20</v>
      </c>
      <c r="G14" s="2">
        <v>1</v>
      </c>
      <c r="H14" s="2">
        <v>0</v>
      </c>
      <c r="I14" s="45">
        <f t="shared" si="1"/>
        <v>0</v>
      </c>
      <c r="J14" s="2">
        <v>0</v>
      </c>
      <c r="K14" s="2">
        <v>0</v>
      </c>
      <c r="L14" s="45">
        <f t="shared" si="2"/>
        <v>100</v>
      </c>
      <c r="M14" s="52">
        <f>E14*2+H14*1+K14*3</f>
        <v>2</v>
      </c>
      <c r="N14" s="2">
        <v>0</v>
      </c>
      <c r="O14" s="10">
        <v>0</v>
      </c>
      <c r="P14" s="2">
        <v>1</v>
      </c>
      <c r="Q14" s="2">
        <v>0</v>
      </c>
      <c r="R14" s="2">
        <v>4</v>
      </c>
      <c r="S14" s="2"/>
    </row>
    <row r="15" spans="1:19" ht="12.75">
      <c r="A15" s="2">
        <v>12</v>
      </c>
      <c r="B15" s="14">
        <f>IF(Team!B15="","",Team!B15)</f>
        <v>38731</v>
      </c>
      <c r="C15" s="2" t="str">
        <f>IF(Team!C15="","",Team!C15)</f>
        <v>Graydon</v>
      </c>
      <c r="D15" s="2">
        <v>3</v>
      </c>
      <c r="E15" s="2">
        <v>0</v>
      </c>
      <c r="F15" s="45">
        <f t="shared" si="0"/>
        <v>0</v>
      </c>
      <c r="G15" s="2">
        <v>4</v>
      </c>
      <c r="H15" s="2">
        <v>2</v>
      </c>
      <c r="I15" s="45">
        <f t="shared" si="1"/>
        <v>50</v>
      </c>
      <c r="J15" s="2">
        <v>0</v>
      </c>
      <c r="K15" s="2">
        <v>0</v>
      </c>
      <c r="L15" s="45">
        <f t="shared" si="2"/>
        <v>100</v>
      </c>
      <c r="M15" s="52">
        <f t="shared" si="3"/>
        <v>2</v>
      </c>
      <c r="N15" s="2">
        <v>0</v>
      </c>
      <c r="O15" s="10">
        <v>2</v>
      </c>
      <c r="P15" s="2">
        <v>2</v>
      </c>
      <c r="Q15" s="2">
        <v>2</v>
      </c>
      <c r="R15" s="2">
        <v>4</v>
      </c>
      <c r="S15" s="2"/>
    </row>
    <row r="16" spans="1:19" ht="12.75">
      <c r="A16" s="2">
        <v>13</v>
      </c>
      <c r="B16" s="14">
        <f>IF(Team!B16="","",Team!B16)</f>
        <v>38734</v>
      </c>
      <c r="C16" s="2" t="str">
        <f>IF(Team!C16="","",Team!C16)</f>
        <v>Smithwall</v>
      </c>
      <c r="D16" s="2">
        <v>4</v>
      </c>
      <c r="E16" s="2">
        <v>1</v>
      </c>
      <c r="F16" s="45">
        <f t="shared" si="0"/>
        <v>25</v>
      </c>
      <c r="G16" s="2">
        <v>2</v>
      </c>
      <c r="H16" s="2">
        <v>2</v>
      </c>
      <c r="I16" s="45">
        <f t="shared" si="1"/>
        <v>100</v>
      </c>
      <c r="J16" s="2">
        <v>0</v>
      </c>
      <c r="K16" s="2">
        <v>0</v>
      </c>
      <c r="L16" s="45">
        <f t="shared" si="2"/>
        <v>100</v>
      </c>
      <c r="M16" s="52">
        <f t="shared" si="3"/>
        <v>4</v>
      </c>
      <c r="N16" s="2">
        <v>0</v>
      </c>
      <c r="O16" s="10">
        <v>0</v>
      </c>
      <c r="P16" s="2">
        <v>0</v>
      </c>
      <c r="Q16" s="2">
        <v>4</v>
      </c>
      <c r="R16" s="2">
        <v>2</v>
      </c>
      <c r="S16" s="2"/>
    </row>
    <row r="17" spans="1:19" ht="12.75">
      <c r="A17" s="2">
        <v>14</v>
      </c>
      <c r="B17" s="14">
        <f>IF(Team!B17="","",Team!B17)</f>
        <v>38736</v>
      </c>
      <c r="C17" s="2" t="str">
        <f>IF(Team!C17="","",Team!C17)</f>
        <v>Brunswick</v>
      </c>
      <c r="D17" s="2">
        <v>7</v>
      </c>
      <c r="E17" s="2">
        <v>2</v>
      </c>
      <c r="F17" s="45">
        <f t="shared" si="0"/>
        <v>28.571428571428573</v>
      </c>
      <c r="G17" s="2">
        <v>0</v>
      </c>
      <c r="H17" s="2">
        <v>0</v>
      </c>
      <c r="I17" s="45">
        <f t="shared" si="1"/>
        <v>100</v>
      </c>
      <c r="J17" s="2">
        <v>0</v>
      </c>
      <c r="K17" s="2">
        <v>0</v>
      </c>
      <c r="L17" s="45">
        <f t="shared" si="2"/>
        <v>100</v>
      </c>
      <c r="M17" s="52">
        <f t="shared" si="3"/>
        <v>4</v>
      </c>
      <c r="N17" s="2">
        <v>0</v>
      </c>
      <c r="O17" s="10">
        <v>0</v>
      </c>
      <c r="P17" s="2">
        <v>2</v>
      </c>
      <c r="Q17" s="2">
        <v>1</v>
      </c>
      <c r="R17" s="2">
        <v>4</v>
      </c>
      <c r="S17" s="2"/>
    </row>
    <row r="18" spans="1:19" ht="12.75">
      <c r="A18" s="2">
        <v>15</v>
      </c>
      <c r="B18" s="14">
        <f>IF(Team!B18="","",Team!B18)</f>
        <v>38745</v>
      </c>
      <c r="C18" s="2" t="str">
        <f>IF(Team!C18="","",Team!C18)</f>
        <v>Augusta</v>
      </c>
      <c r="D18" s="2">
        <v>3</v>
      </c>
      <c r="E18" s="2">
        <v>0</v>
      </c>
      <c r="F18" s="45">
        <f t="shared" si="0"/>
        <v>0</v>
      </c>
      <c r="G18" s="2">
        <v>2</v>
      </c>
      <c r="H18" s="2">
        <v>0</v>
      </c>
      <c r="I18" s="45">
        <f t="shared" si="1"/>
        <v>0</v>
      </c>
      <c r="J18" s="2">
        <v>0</v>
      </c>
      <c r="K18" s="2">
        <v>0</v>
      </c>
      <c r="L18" s="45">
        <f t="shared" si="2"/>
        <v>100</v>
      </c>
      <c r="M18" s="52">
        <f t="shared" si="3"/>
        <v>0</v>
      </c>
      <c r="N18" s="2">
        <v>1</v>
      </c>
      <c r="O18" s="10">
        <v>1</v>
      </c>
      <c r="P18" s="2">
        <v>0</v>
      </c>
      <c r="Q18" s="2">
        <v>2</v>
      </c>
      <c r="R18" s="2">
        <v>2</v>
      </c>
      <c r="S18" s="2"/>
    </row>
    <row r="19" spans="1:19" ht="12.75">
      <c r="A19" s="2">
        <v>16</v>
      </c>
      <c r="B19" s="14">
        <f>IF(Team!B19="","",Team!B19)</f>
        <v>38750</v>
      </c>
      <c r="C19" s="2" t="str">
        <f>IF(Team!C19="","",Team!C19)</f>
        <v>Dodsville</v>
      </c>
      <c r="D19" s="2">
        <v>0</v>
      </c>
      <c r="E19" s="2">
        <v>0</v>
      </c>
      <c r="F19" s="45">
        <f t="shared" si="0"/>
        <v>100</v>
      </c>
      <c r="G19" s="2">
        <v>0</v>
      </c>
      <c r="H19" s="2">
        <v>0</v>
      </c>
      <c r="I19" s="45">
        <f t="shared" si="1"/>
        <v>100</v>
      </c>
      <c r="J19" s="2">
        <v>0</v>
      </c>
      <c r="K19" s="2">
        <v>0</v>
      </c>
      <c r="L19" s="45">
        <f t="shared" si="2"/>
        <v>100</v>
      </c>
      <c r="M19" s="52">
        <f>E19*2+H19*1+K19*3</f>
        <v>0</v>
      </c>
      <c r="N19" s="2">
        <v>0</v>
      </c>
      <c r="O19" s="10">
        <v>0</v>
      </c>
      <c r="P19" s="2">
        <v>0</v>
      </c>
      <c r="Q19" s="2">
        <v>0</v>
      </c>
      <c r="R19" s="2">
        <v>0</v>
      </c>
      <c r="S19" s="2" t="s">
        <v>41</v>
      </c>
    </row>
    <row r="20" spans="1:19" ht="12.75">
      <c r="A20" s="2">
        <v>17</v>
      </c>
      <c r="B20" s="14">
        <f>IF(Team!B20="","",Team!B20)</f>
        <v>38749</v>
      </c>
      <c r="C20" s="2" t="str">
        <f>IF(Team!C20="","",Team!C20)</f>
        <v>Portland</v>
      </c>
      <c r="D20" s="2">
        <v>1</v>
      </c>
      <c r="E20" s="2">
        <v>0</v>
      </c>
      <c r="F20" s="45">
        <f t="shared" si="0"/>
        <v>0</v>
      </c>
      <c r="G20" s="2">
        <v>0</v>
      </c>
      <c r="H20" s="2">
        <v>0</v>
      </c>
      <c r="I20" s="45">
        <f t="shared" si="1"/>
        <v>100</v>
      </c>
      <c r="J20" s="2">
        <v>0</v>
      </c>
      <c r="K20" s="2">
        <v>0</v>
      </c>
      <c r="L20" s="45">
        <f t="shared" si="2"/>
        <v>100</v>
      </c>
      <c r="M20" s="52">
        <f t="shared" si="3"/>
        <v>0</v>
      </c>
      <c r="N20" s="2">
        <v>1</v>
      </c>
      <c r="O20" s="10">
        <v>0</v>
      </c>
      <c r="P20" s="2">
        <v>0</v>
      </c>
      <c r="Q20" s="2">
        <v>1</v>
      </c>
      <c r="R20" s="2">
        <v>0</v>
      </c>
      <c r="S20" s="2"/>
    </row>
    <row r="21" spans="1:19" ht="12.75">
      <c r="A21" s="2">
        <v>18</v>
      </c>
      <c r="B21" s="14">
        <v>38755</v>
      </c>
      <c r="C21" s="2" t="s">
        <v>44</v>
      </c>
      <c r="D21" s="2">
        <v>7</v>
      </c>
      <c r="E21" s="2">
        <v>1</v>
      </c>
      <c r="F21" s="45">
        <f t="shared" si="0"/>
        <v>14.285714285714286</v>
      </c>
      <c r="G21" s="2">
        <v>0</v>
      </c>
      <c r="H21" s="2">
        <v>0</v>
      </c>
      <c r="I21" s="45">
        <f t="shared" si="1"/>
        <v>100</v>
      </c>
      <c r="J21" s="2">
        <v>0</v>
      </c>
      <c r="K21" s="2">
        <v>0</v>
      </c>
      <c r="L21" s="45">
        <f t="shared" si="2"/>
        <v>100</v>
      </c>
      <c r="M21" s="52">
        <f t="shared" si="3"/>
        <v>2</v>
      </c>
      <c r="N21" s="2">
        <v>1</v>
      </c>
      <c r="O21" s="10">
        <v>2</v>
      </c>
      <c r="P21" s="2">
        <v>1</v>
      </c>
      <c r="Q21" s="2">
        <v>1</v>
      </c>
      <c r="R21" s="2">
        <v>4</v>
      </c>
      <c r="S21" s="2"/>
    </row>
    <row r="22" spans="1:19" ht="12.75">
      <c r="A22" s="2">
        <v>19</v>
      </c>
      <c r="B22" s="14">
        <v>38757</v>
      </c>
      <c r="C22" s="2" t="s">
        <v>45</v>
      </c>
      <c r="D22" s="2">
        <v>0</v>
      </c>
      <c r="E22" s="2">
        <v>0</v>
      </c>
      <c r="F22" s="45">
        <f t="shared" si="0"/>
        <v>100</v>
      </c>
      <c r="G22" s="2">
        <v>0</v>
      </c>
      <c r="H22" s="2">
        <v>0</v>
      </c>
      <c r="I22" s="45">
        <f t="shared" si="1"/>
        <v>100</v>
      </c>
      <c r="J22" s="2">
        <v>0</v>
      </c>
      <c r="K22" s="2">
        <v>0</v>
      </c>
      <c r="L22" s="45">
        <f t="shared" si="2"/>
        <v>100</v>
      </c>
      <c r="M22" s="52">
        <f t="shared" si="3"/>
        <v>0</v>
      </c>
      <c r="N22" s="2">
        <v>1</v>
      </c>
      <c r="O22" s="10">
        <v>0</v>
      </c>
      <c r="P22" s="2">
        <v>0</v>
      </c>
      <c r="Q22" s="2">
        <v>0</v>
      </c>
      <c r="R22" s="2">
        <v>1</v>
      </c>
      <c r="S22" s="2"/>
    </row>
    <row r="23" spans="1:19" ht="12.75">
      <c r="A23" s="2">
        <v>20</v>
      </c>
      <c r="B23" s="14">
        <f>IF(Team!B23="","",Team!B23)</f>
        <v>38762</v>
      </c>
      <c r="C23" s="2" t="str">
        <f>IF(Team!C23="","",Team!C23)</f>
        <v>Carterton</v>
      </c>
      <c r="D23" s="2">
        <v>2</v>
      </c>
      <c r="E23" s="2">
        <v>1</v>
      </c>
      <c r="F23" s="45">
        <f t="shared" si="0"/>
        <v>50</v>
      </c>
      <c r="G23" s="2">
        <v>3</v>
      </c>
      <c r="H23" s="2">
        <v>1</v>
      </c>
      <c r="I23" s="45">
        <f t="shared" si="1"/>
        <v>33.333333333333336</v>
      </c>
      <c r="J23" s="2">
        <v>0</v>
      </c>
      <c r="K23" s="2">
        <v>0</v>
      </c>
      <c r="L23" s="45">
        <f t="shared" si="2"/>
        <v>100</v>
      </c>
      <c r="M23" s="52">
        <f t="shared" si="3"/>
        <v>3</v>
      </c>
      <c r="N23" s="2">
        <v>0</v>
      </c>
      <c r="O23" s="10">
        <v>0</v>
      </c>
      <c r="P23" s="2">
        <v>2</v>
      </c>
      <c r="Q23" s="2">
        <v>3</v>
      </c>
      <c r="R23" s="2">
        <v>2</v>
      </c>
      <c r="S23" s="2"/>
    </row>
    <row r="24" spans="1:19" ht="12.75">
      <c r="A24" s="2">
        <v>24</v>
      </c>
      <c r="B24" s="14">
        <f>IF(Team!B24="","",Team!B24)</f>
      </c>
      <c r="C24" s="2">
        <f>IF(Team!C24="","",Team!C24)</f>
      </c>
      <c r="D24" s="2">
        <v>0</v>
      </c>
      <c r="E24" s="2">
        <v>0</v>
      </c>
      <c r="F24" s="45">
        <f t="shared" si="0"/>
        <v>100</v>
      </c>
      <c r="G24" s="2">
        <v>0</v>
      </c>
      <c r="H24" s="2">
        <v>0</v>
      </c>
      <c r="I24" s="45">
        <f t="shared" si="1"/>
        <v>100</v>
      </c>
      <c r="J24" s="2">
        <v>0</v>
      </c>
      <c r="K24" s="2">
        <v>0</v>
      </c>
      <c r="L24" s="45">
        <f t="shared" si="2"/>
        <v>100</v>
      </c>
      <c r="M24" s="52">
        <f t="shared" si="3"/>
        <v>0</v>
      </c>
      <c r="N24" s="2">
        <v>0</v>
      </c>
      <c r="O24" s="10">
        <v>0</v>
      </c>
      <c r="P24" s="2">
        <v>0</v>
      </c>
      <c r="Q24" s="2">
        <v>0</v>
      </c>
      <c r="R24" s="2">
        <v>0</v>
      </c>
      <c r="S24" s="2"/>
    </row>
    <row r="25" spans="1:19" ht="12.75">
      <c r="A25" s="2">
        <v>25</v>
      </c>
      <c r="B25" s="14">
        <f>IF(Team!B25="","",Team!B25)</f>
      </c>
      <c r="C25" s="2">
        <f>IF(Team!C25="","",Team!C25)</f>
      </c>
      <c r="D25" s="2">
        <v>0</v>
      </c>
      <c r="E25" s="2">
        <v>0</v>
      </c>
      <c r="F25" s="45">
        <f t="shared" si="0"/>
        <v>100</v>
      </c>
      <c r="G25" s="2">
        <v>0</v>
      </c>
      <c r="H25" s="2">
        <v>0</v>
      </c>
      <c r="I25" s="45">
        <f t="shared" si="1"/>
        <v>100</v>
      </c>
      <c r="J25" s="2">
        <v>0</v>
      </c>
      <c r="K25" s="2">
        <v>0</v>
      </c>
      <c r="L25" s="45">
        <f t="shared" si="2"/>
        <v>100</v>
      </c>
      <c r="M25" s="52">
        <f t="shared" si="3"/>
        <v>0</v>
      </c>
      <c r="N25" s="2">
        <v>0</v>
      </c>
      <c r="O25" s="10">
        <v>0</v>
      </c>
      <c r="P25" s="2">
        <v>0</v>
      </c>
      <c r="Q25" s="2">
        <v>0</v>
      </c>
      <c r="R25" s="2">
        <v>0</v>
      </c>
      <c r="S25" s="2"/>
    </row>
    <row r="26" spans="1:19" ht="12.75">
      <c r="A26" s="2">
        <v>26</v>
      </c>
      <c r="B26" s="14">
        <f>IF(Team!B26="","",Team!B26)</f>
      </c>
      <c r="C26" s="2">
        <f>IF(Team!C26="","",Team!C26)</f>
      </c>
      <c r="D26" s="2">
        <v>0</v>
      </c>
      <c r="E26" s="2">
        <v>0</v>
      </c>
      <c r="F26" s="45">
        <f t="shared" si="0"/>
        <v>100</v>
      </c>
      <c r="G26" s="2">
        <v>0</v>
      </c>
      <c r="H26" s="2">
        <v>0</v>
      </c>
      <c r="I26" s="45">
        <f t="shared" si="1"/>
        <v>100</v>
      </c>
      <c r="J26" s="2">
        <v>0</v>
      </c>
      <c r="K26" s="2">
        <v>0</v>
      </c>
      <c r="L26" s="45">
        <f t="shared" si="2"/>
        <v>100</v>
      </c>
      <c r="M26" s="52">
        <f t="shared" si="3"/>
        <v>0</v>
      </c>
      <c r="N26" s="2">
        <v>0</v>
      </c>
      <c r="O26" s="10">
        <v>0</v>
      </c>
      <c r="P26" s="2">
        <v>0</v>
      </c>
      <c r="Q26" s="2">
        <v>0</v>
      </c>
      <c r="R26" s="2">
        <v>0</v>
      </c>
      <c r="S26" s="2"/>
    </row>
    <row r="27" spans="1:19" ht="12.75">
      <c r="A27" s="2">
        <v>27</v>
      </c>
      <c r="B27" s="14">
        <f>IF(Team!B27="","",Team!B27)</f>
      </c>
      <c r="C27" s="2">
        <f>IF(Team!C27="","",Team!C27)</f>
      </c>
      <c r="D27" s="2">
        <v>0</v>
      </c>
      <c r="E27" s="2">
        <v>0</v>
      </c>
      <c r="F27" s="45">
        <f t="shared" si="0"/>
        <v>100</v>
      </c>
      <c r="G27" s="2">
        <v>0</v>
      </c>
      <c r="H27" s="2">
        <v>0</v>
      </c>
      <c r="I27" s="45">
        <f t="shared" si="1"/>
        <v>100</v>
      </c>
      <c r="J27" s="2">
        <v>0</v>
      </c>
      <c r="K27" s="2">
        <v>0</v>
      </c>
      <c r="L27" s="45">
        <f t="shared" si="2"/>
        <v>100</v>
      </c>
      <c r="M27" s="52">
        <f t="shared" si="3"/>
        <v>0</v>
      </c>
      <c r="N27" s="2">
        <v>0</v>
      </c>
      <c r="O27" s="10">
        <v>0</v>
      </c>
      <c r="P27" s="2">
        <v>0</v>
      </c>
      <c r="Q27" s="2">
        <v>0</v>
      </c>
      <c r="R27" s="2">
        <v>0</v>
      </c>
      <c r="S27" s="2"/>
    </row>
    <row r="28" spans="1:19" ht="12.75">
      <c r="A28" s="2">
        <v>28</v>
      </c>
      <c r="B28" s="14">
        <f>IF(Team!B28="","",Team!B28)</f>
      </c>
      <c r="C28" s="2">
        <f>IF(Team!C28="","",Team!C28)</f>
      </c>
      <c r="D28" s="2">
        <v>0</v>
      </c>
      <c r="E28" s="2">
        <v>0</v>
      </c>
      <c r="F28" s="45">
        <f t="shared" si="0"/>
        <v>100</v>
      </c>
      <c r="G28" s="2">
        <v>0</v>
      </c>
      <c r="H28" s="2">
        <v>0</v>
      </c>
      <c r="I28" s="45">
        <f t="shared" si="1"/>
        <v>100</v>
      </c>
      <c r="J28" s="2">
        <v>0</v>
      </c>
      <c r="K28" s="2">
        <v>0</v>
      </c>
      <c r="L28" s="45">
        <f t="shared" si="2"/>
        <v>100</v>
      </c>
      <c r="M28" s="52">
        <f>E28*2+H28*1+K28*3</f>
        <v>0</v>
      </c>
      <c r="N28" s="2">
        <v>0</v>
      </c>
      <c r="O28" s="10">
        <v>0</v>
      </c>
      <c r="P28" s="2">
        <v>0</v>
      </c>
      <c r="Q28" s="2">
        <v>0</v>
      </c>
      <c r="R28" s="2">
        <v>0</v>
      </c>
      <c r="S28" s="2"/>
    </row>
    <row r="29" spans="1:19" ht="12.75">
      <c r="A29" s="2">
        <v>29</v>
      </c>
      <c r="B29" s="2">
        <f>IF(Team!B29="","",Team!B29)</f>
      </c>
      <c r="C29" s="2">
        <f>IF(Team!C29="","",Team!C29)</f>
      </c>
      <c r="D29" s="2">
        <v>0</v>
      </c>
      <c r="E29" s="2">
        <v>0</v>
      </c>
      <c r="F29" s="45">
        <f t="shared" si="0"/>
        <v>100</v>
      </c>
      <c r="G29" s="2">
        <v>0</v>
      </c>
      <c r="H29" s="2">
        <v>0</v>
      </c>
      <c r="I29" s="45">
        <f t="shared" si="1"/>
        <v>100</v>
      </c>
      <c r="J29" s="2">
        <v>0</v>
      </c>
      <c r="K29" s="2">
        <v>0</v>
      </c>
      <c r="L29" s="45">
        <f t="shared" si="2"/>
        <v>100</v>
      </c>
      <c r="M29" s="52">
        <f t="shared" si="3"/>
        <v>0</v>
      </c>
      <c r="N29" s="2">
        <v>0</v>
      </c>
      <c r="O29" s="10">
        <v>0</v>
      </c>
      <c r="P29" s="2">
        <v>0</v>
      </c>
      <c r="Q29" s="2">
        <v>0</v>
      </c>
      <c r="R29" s="2">
        <v>0</v>
      </c>
      <c r="S29" s="2"/>
    </row>
    <row r="30" spans="1:19" ht="12.75">
      <c r="A30" s="2">
        <v>30</v>
      </c>
      <c r="B30" s="2">
        <f>IF(Team!B30="","",Team!B30)</f>
      </c>
      <c r="C30" s="2">
        <f>IF(Team!C30="","",Team!C30)</f>
      </c>
      <c r="D30" s="2">
        <v>0</v>
      </c>
      <c r="E30" s="2">
        <v>0</v>
      </c>
      <c r="F30" s="45">
        <f t="shared" si="0"/>
        <v>100</v>
      </c>
      <c r="G30" s="2">
        <v>0</v>
      </c>
      <c r="H30" s="2">
        <v>0</v>
      </c>
      <c r="I30" s="45">
        <f t="shared" si="1"/>
        <v>100</v>
      </c>
      <c r="J30" s="2">
        <v>0</v>
      </c>
      <c r="K30" s="2">
        <v>0</v>
      </c>
      <c r="L30" s="45">
        <f t="shared" si="2"/>
        <v>100</v>
      </c>
      <c r="M30" s="52">
        <f t="shared" si="3"/>
        <v>0</v>
      </c>
      <c r="N30" s="2">
        <v>0</v>
      </c>
      <c r="O30" s="10">
        <v>0</v>
      </c>
      <c r="P30" s="2">
        <v>0</v>
      </c>
      <c r="Q30" s="2">
        <v>0</v>
      </c>
      <c r="R30" s="2">
        <v>0</v>
      </c>
      <c r="S30" s="2"/>
    </row>
    <row r="31" spans="1:19" ht="12.75">
      <c r="A31" s="2">
        <v>31</v>
      </c>
      <c r="B31" s="2">
        <f>IF(Team!B31="","",Team!B31)</f>
      </c>
      <c r="C31" s="2">
        <f>IF(Team!C31="","",Team!C31)</f>
      </c>
      <c r="D31" s="2">
        <v>0</v>
      </c>
      <c r="E31" s="2">
        <v>0</v>
      </c>
      <c r="F31" s="45">
        <f t="shared" si="0"/>
        <v>100</v>
      </c>
      <c r="G31" s="2">
        <v>0</v>
      </c>
      <c r="H31" s="2">
        <v>0</v>
      </c>
      <c r="I31" s="45">
        <f t="shared" si="1"/>
        <v>100</v>
      </c>
      <c r="J31" s="2">
        <v>0</v>
      </c>
      <c r="K31" s="2">
        <v>0</v>
      </c>
      <c r="L31" s="45">
        <f t="shared" si="2"/>
        <v>100</v>
      </c>
      <c r="M31" s="52">
        <f t="shared" si="3"/>
        <v>0</v>
      </c>
      <c r="N31" s="2">
        <v>0</v>
      </c>
      <c r="O31" s="10">
        <v>0</v>
      </c>
      <c r="P31" s="2">
        <v>0</v>
      </c>
      <c r="Q31" s="2">
        <v>0</v>
      </c>
      <c r="R31" s="2">
        <v>0</v>
      </c>
      <c r="S31" s="2"/>
    </row>
    <row r="32" spans="1:19" ht="13.5" thickBot="1">
      <c r="A32" s="16">
        <v>32</v>
      </c>
      <c r="B32" s="16">
        <f>IF(Team!B32="","",Team!B32)</f>
      </c>
      <c r="C32" s="16">
        <f>IF(Team!C32="","",Team!C32)</f>
      </c>
      <c r="D32" s="16">
        <v>0</v>
      </c>
      <c r="E32" s="16">
        <v>0</v>
      </c>
      <c r="F32" s="45">
        <f t="shared" si="0"/>
        <v>100</v>
      </c>
      <c r="G32" s="16">
        <v>0</v>
      </c>
      <c r="H32" s="16">
        <v>0</v>
      </c>
      <c r="I32" s="45">
        <f t="shared" si="1"/>
        <v>100</v>
      </c>
      <c r="J32" s="16">
        <v>0</v>
      </c>
      <c r="K32" s="16">
        <v>0</v>
      </c>
      <c r="L32" s="45">
        <f t="shared" si="2"/>
        <v>100</v>
      </c>
      <c r="M32" s="52">
        <f t="shared" si="3"/>
        <v>0</v>
      </c>
      <c r="N32" s="16">
        <v>0</v>
      </c>
      <c r="O32" s="17">
        <v>0</v>
      </c>
      <c r="P32" s="16">
        <v>0</v>
      </c>
      <c r="Q32" s="16">
        <v>0</v>
      </c>
      <c r="R32" s="16">
        <v>0</v>
      </c>
      <c r="S32" s="2"/>
    </row>
    <row r="33" spans="1:19" ht="13.5" thickBot="1">
      <c r="A33" s="23"/>
      <c r="B33" s="34"/>
      <c r="C33" s="35"/>
      <c r="D33" s="18" t="s">
        <v>17</v>
      </c>
      <c r="E33" s="19"/>
      <c r="F33" s="44"/>
      <c r="G33" s="18" t="s">
        <v>18</v>
      </c>
      <c r="H33" s="19"/>
      <c r="I33" s="44"/>
      <c r="J33" s="18" t="s">
        <v>19</v>
      </c>
      <c r="K33" s="19"/>
      <c r="L33" s="44"/>
      <c r="M33" s="21" t="s">
        <v>26</v>
      </c>
      <c r="N33" s="21" t="s">
        <v>20</v>
      </c>
      <c r="O33" s="21" t="s">
        <v>21</v>
      </c>
      <c r="P33" s="21" t="s">
        <v>14</v>
      </c>
      <c r="Q33" s="22" t="s">
        <v>22</v>
      </c>
      <c r="R33" s="22" t="s">
        <v>39</v>
      </c>
      <c r="S33" s="15"/>
    </row>
    <row r="34" spans="1:19" ht="13.5" thickBot="1">
      <c r="A34" s="33"/>
      <c r="B34" s="36" t="s">
        <v>2</v>
      </c>
      <c r="C34" s="37"/>
      <c r="D34" s="48">
        <f>SUM(D4:D32)</f>
        <v>65</v>
      </c>
      <c r="E34" s="49">
        <f>SUM(E4:E32)</f>
        <v>18</v>
      </c>
      <c r="F34" s="46">
        <f>IF(D34=0,1,(100/D34)*(E34))</f>
        <v>27.692307692307693</v>
      </c>
      <c r="G34" s="48">
        <f>SUM(G4:G32)</f>
        <v>29</v>
      </c>
      <c r="H34" s="48">
        <f>SUM(H4:H32)</f>
        <v>9</v>
      </c>
      <c r="I34" s="46">
        <f>IF(G34=0,1,(100/G34)*(H34))</f>
        <v>31.034482758620687</v>
      </c>
      <c r="J34" s="20">
        <f>SUM(J4:J32)</f>
        <v>0</v>
      </c>
      <c r="K34" s="48">
        <f>SUM(K4:K32)</f>
        <v>0</v>
      </c>
      <c r="L34" s="46">
        <f>IF(J34=0,1,(100/J34)*(K34))</f>
        <v>1</v>
      </c>
      <c r="M34" s="50">
        <f aca="true" t="shared" si="4" ref="M34:R34">SUM(M4:M32)</f>
        <v>45</v>
      </c>
      <c r="N34" s="50">
        <f t="shared" si="4"/>
        <v>8</v>
      </c>
      <c r="O34" s="50">
        <f t="shared" si="4"/>
        <v>12</v>
      </c>
      <c r="P34" s="50">
        <f t="shared" si="4"/>
        <v>18</v>
      </c>
      <c r="Q34" s="51">
        <f t="shared" si="4"/>
        <v>27</v>
      </c>
      <c r="R34" s="51">
        <f t="shared" si="4"/>
        <v>36</v>
      </c>
      <c r="S34" s="15"/>
    </row>
    <row r="35" spans="1:19" ht="13.5" thickBot="1">
      <c r="A35" s="3"/>
      <c r="B35" s="3"/>
      <c r="C35" s="24"/>
      <c r="D35" s="24"/>
      <c r="E35" s="24"/>
      <c r="F35" s="24"/>
      <c r="G35" s="3"/>
      <c r="H35" s="3"/>
      <c r="I35" s="3"/>
      <c r="J35" s="3"/>
      <c r="K35" s="3"/>
      <c r="L35" s="3"/>
      <c r="M35" s="3"/>
      <c r="N35" s="3"/>
      <c r="O35" s="9"/>
      <c r="P35" s="3"/>
      <c r="Q35" s="3"/>
      <c r="R35" s="3"/>
      <c r="S35" s="2"/>
    </row>
    <row r="36" spans="1:19" ht="13.5" thickBot="1">
      <c r="A36" s="2"/>
      <c r="B36" s="10"/>
      <c r="C36" s="27"/>
      <c r="D36" s="25" t="s">
        <v>25</v>
      </c>
      <c r="E36" s="25" t="s">
        <v>26</v>
      </c>
      <c r="F36" s="26" t="s">
        <v>27</v>
      </c>
      <c r="G36" s="15"/>
      <c r="H36" s="2"/>
      <c r="I36" s="2"/>
      <c r="J36" s="2"/>
      <c r="K36" s="2"/>
      <c r="L36" s="27"/>
      <c r="M36" s="25" t="s">
        <v>25</v>
      </c>
      <c r="N36" s="25" t="s">
        <v>20</v>
      </c>
      <c r="O36" s="26" t="s">
        <v>35</v>
      </c>
      <c r="P36" s="2"/>
      <c r="Q36" s="2"/>
      <c r="R36" s="2"/>
      <c r="S36" s="2"/>
    </row>
    <row r="37" spans="1:19" ht="13.5" thickBot="1">
      <c r="A37" s="2"/>
      <c r="B37" s="10"/>
      <c r="C37" s="28" t="s">
        <v>24</v>
      </c>
      <c r="D37" s="7">
        <v>19</v>
      </c>
      <c r="E37" s="7">
        <f>M34</f>
        <v>45</v>
      </c>
      <c r="F37" s="47">
        <f>(E37/D37)</f>
        <v>2.3684210526315788</v>
      </c>
      <c r="G37" s="15"/>
      <c r="H37" s="2"/>
      <c r="I37" s="2"/>
      <c r="J37" s="2"/>
      <c r="K37" s="2"/>
      <c r="L37" s="28"/>
      <c r="M37" s="7">
        <f>D37</f>
        <v>19</v>
      </c>
      <c r="N37" s="7">
        <f>N34</f>
        <v>8</v>
      </c>
      <c r="O37" s="47">
        <f>(N37/M37)</f>
        <v>0.42105263157894735</v>
      </c>
      <c r="P37" s="2"/>
      <c r="Q37" s="2"/>
      <c r="R37" s="2"/>
      <c r="S37" s="2"/>
    </row>
    <row r="38" ht="13.5" thickBot="1"/>
    <row r="39" spans="3:5" ht="13.5" thickBot="1">
      <c r="C39" s="29" t="s">
        <v>28</v>
      </c>
      <c r="D39" s="40"/>
      <c r="E39" s="28">
        <f>SUM(E40:E43)</f>
        <v>0</v>
      </c>
    </row>
    <row r="40" spans="3:5" ht="12.75">
      <c r="C40" s="30" t="s">
        <v>29</v>
      </c>
      <c r="D40" s="2"/>
      <c r="E40" s="41"/>
    </row>
    <row r="41" spans="3:5" ht="12.75">
      <c r="C41" s="30" t="s">
        <v>30</v>
      </c>
      <c r="D41" s="2"/>
      <c r="E41" s="31"/>
    </row>
    <row r="42" spans="3:5" ht="12.75">
      <c r="C42" s="30" t="s">
        <v>31</v>
      </c>
      <c r="D42" s="2"/>
      <c r="E42" s="31"/>
    </row>
    <row r="43" spans="3:5" ht="12.75">
      <c r="C43" s="30" t="s">
        <v>32</v>
      </c>
      <c r="D43" s="2"/>
      <c r="E43" s="31"/>
    </row>
    <row r="44" spans="3:5" ht="12.75">
      <c r="C44" s="30"/>
      <c r="D44" s="2"/>
      <c r="E44" s="31"/>
    </row>
    <row r="45" spans="3:5" ht="13.5" thickBot="1">
      <c r="C45" s="32" t="s">
        <v>33</v>
      </c>
      <c r="D45" s="16"/>
      <c r="E45" s="31"/>
    </row>
    <row r="46" spans="3:5" ht="13.5" thickBot="1">
      <c r="C46" s="38" t="s">
        <v>34</v>
      </c>
      <c r="D46" s="28">
        <f>1000-E39</f>
        <v>1000</v>
      </c>
      <c r="E46" s="39"/>
    </row>
  </sheetData>
  <mergeCells count="1">
    <mergeCell ref="D1:I1"/>
  </mergeCells>
  <printOptions/>
  <pageMargins left="0.75" right="0.25" top="0.49" bottom="1" header="0.5" footer="0.5"/>
  <pageSetup fitToHeight="1" fitToWidth="1" horizontalDpi="1200" verticalDpi="1200" orientation="landscape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115" zoomScaleNormal="115" workbookViewId="0" topLeftCell="A1">
      <selection activeCell="D1" sqref="D1:I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2.7109375" style="0" customWidth="1"/>
    <col min="4" max="5" width="5.7109375" style="0" customWidth="1"/>
    <col min="6" max="6" width="6.7109375" style="0" customWidth="1"/>
    <col min="7" max="8" width="5.7109375" style="0" customWidth="1"/>
    <col min="9" max="9" width="6.7109375" style="0" customWidth="1"/>
    <col min="10" max="11" width="5.7109375" style="0" customWidth="1"/>
    <col min="12" max="17" width="6.7109375" style="0" customWidth="1"/>
    <col min="18" max="18" width="10.140625" style="0" customWidth="1"/>
    <col min="19" max="19" width="34.7109375" style="0" customWidth="1"/>
  </cols>
  <sheetData>
    <row r="1" spans="1:19" ht="18.75" thickBot="1">
      <c r="A1" s="1" t="s">
        <v>36</v>
      </c>
      <c r="D1" s="67" t="s">
        <v>72</v>
      </c>
      <c r="E1" s="67"/>
      <c r="F1" s="67"/>
      <c r="G1" s="67"/>
      <c r="H1" s="67"/>
      <c r="I1" s="67"/>
      <c r="Q1" s="42"/>
      <c r="R1" s="42" t="s">
        <v>37</v>
      </c>
      <c r="S1" s="43" t="s">
        <v>38</v>
      </c>
    </row>
    <row r="2" ht="13.5" thickBot="1"/>
    <row r="3" spans="1:19" ht="13.5" thickBot="1">
      <c r="A3" s="7" t="s">
        <v>23</v>
      </c>
      <c r="B3" s="8" t="s">
        <v>0</v>
      </c>
      <c r="C3" s="7" t="s">
        <v>1</v>
      </c>
      <c r="D3" s="6" t="s">
        <v>5</v>
      </c>
      <c r="E3" s="5" t="s">
        <v>3</v>
      </c>
      <c r="F3" s="5" t="s">
        <v>4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2" t="s">
        <v>42</v>
      </c>
      <c r="N3" s="12" t="s">
        <v>12</v>
      </c>
      <c r="O3" s="13" t="s">
        <v>13</v>
      </c>
      <c r="P3" s="4" t="s">
        <v>14</v>
      </c>
      <c r="Q3" s="5" t="s">
        <v>15</v>
      </c>
      <c r="R3" s="12" t="s">
        <v>40</v>
      </c>
      <c r="S3" s="5" t="s">
        <v>16</v>
      </c>
    </row>
    <row r="4" spans="1:19" ht="12.75">
      <c r="A4" s="3">
        <v>1</v>
      </c>
      <c r="B4" s="11">
        <f>IF(Team!B4="","",Team!B4)</f>
        <v>38687</v>
      </c>
      <c r="C4" s="3" t="str">
        <f>IF(Team!C4="","",Team!C4)</f>
        <v>Bridgport</v>
      </c>
      <c r="D4" s="3">
        <v>2</v>
      </c>
      <c r="E4" s="3">
        <v>0</v>
      </c>
      <c r="F4" s="45">
        <f>IF(D4=0,100,(100/D4)*(E4))</f>
        <v>0</v>
      </c>
      <c r="G4" s="3">
        <v>3</v>
      </c>
      <c r="H4" s="3">
        <v>1</v>
      </c>
      <c r="I4" s="45">
        <f>IF(G4=0,100,(100/G4)*(H4))</f>
        <v>33.333333333333336</v>
      </c>
      <c r="J4" s="3">
        <v>0</v>
      </c>
      <c r="K4" s="3">
        <v>0</v>
      </c>
      <c r="L4" s="45">
        <f>IF(J4=0,100,(100/J4)*(K4))</f>
        <v>100</v>
      </c>
      <c r="M4" s="52">
        <f>E4*2+H4*1+K4*3</f>
        <v>1</v>
      </c>
      <c r="N4" s="3">
        <v>0</v>
      </c>
      <c r="O4" s="9">
        <v>1</v>
      </c>
      <c r="P4" s="3">
        <v>0</v>
      </c>
      <c r="Q4" s="3">
        <v>1</v>
      </c>
      <c r="R4" s="3">
        <v>2</v>
      </c>
      <c r="S4" s="3"/>
    </row>
    <row r="5" spans="1:19" ht="12.75">
      <c r="A5" s="2">
        <v>2</v>
      </c>
      <c r="B5" s="14">
        <f>IF(Team!B5="","",Team!B5)</f>
        <v>38692</v>
      </c>
      <c r="C5" s="2" t="str">
        <f>IF(Team!C5="","",Team!C5)</f>
        <v>Graydon</v>
      </c>
      <c r="D5" s="2">
        <v>2</v>
      </c>
      <c r="E5" s="2">
        <v>0</v>
      </c>
      <c r="F5" s="45">
        <f aca="true" t="shared" si="0" ref="F5:F32">IF(D5=0,100,(100/D5)*(E5))</f>
        <v>0</v>
      </c>
      <c r="G5" s="2">
        <v>0</v>
      </c>
      <c r="H5" s="2">
        <v>0</v>
      </c>
      <c r="I5" s="45">
        <f aca="true" t="shared" si="1" ref="I5:I32">IF(G5=0,100,(100/G5)*(H5))</f>
        <v>100</v>
      </c>
      <c r="J5" s="2">
        <v>0</v>
      </c>
      <c r="K5" s="2">
        <v>0</v>
      </c>
      <c r="L5" s="45">
        <f aca="true" t="shared" si="2" ref="L5:L32">IF(J5=0,100,(100/J5)*(K5))</f>
        <v>100</v>
      </c>
      <c r="M5" s="52">
        <f aca="true" t="shared" si="3" ref="M5:M32">E5*2+H5*1+K5*3</f>
        <v>0</v>
      </c>
      <c r="N5" s="2">
        <v>0</v>
      </c>
      <c r="O5" s="10">
        <v>0</v>
      </c>
      <c r="P5" s="2">
        <v>0</v>
      </c>
      <c r="Q5" s="2">
        <v>0</v>
      </c>
      <c r="R5" s="2">
        <v>0</v>
      </c>
      <c r="S5" s="2"/>
    </row>
    <row r="6" spans="1:19" ht="12.75">
      <c r="A6" s="2">
        <v>3</v>
      </c>
      <c r="B6" s="14">
        <f>IF(Team!B6="","",Team!B6)</f>
        <v>38694</v>
      </c>
      <c r="C6" s="2" t="str">
        <f>IF(Team!C6="","",Team!C6)</f>
        <v>Smithwall</v>
      </c>
      <c r="D6" s="2">
        <v>2</v>
      </c>
      <c r="E6" s="2">
        <v>0</v>
      </c>
      <c r="F6" s="45">
        <f t="shared" si="0"/>
        <v>0</v>
      </c>
      <c r="G6" s="2">
        <v>2</v>
      </c>
      <c r="H6" s="2">
        <v>1</v>
      </c>
      <c r="I6" s="45">
        <f t="shared" si="1"/>
        <v>50</v>
      </c>
      <c r="J6" s="2">
        <v>0</v>
      </c>
      <c r="K6" s="2">
        <v>0</v>
      </c>
      <c r="L6" s="45">
        <f t="shared" si="2"/>
        <v>100</v>
      </c>
      <c r="M6" s="52">
        <f t="shared" si="3"/>
        <v>1</v>
      </c>
      <c r="N6" s="2">
        <v>0</v>
      </c>
      <c r="O6" s="10">
        <v>1</v>
      </c>
      <c r="P6" s="2">
        <v>0</v>
      </c>
      <c r="Q6" s="2">
        <v>2</v>
      </c>
      <c r="R6" s="2">
        <v>2</v>
      </c>
      <c r="S6" s="2"/>
    </row>
    <row r="7" spans="1:19" ht="12.75">
      <c r="A7" s="2">
        <v>4</v>
      </c>
      <c r="B7" s="14">
        <f>IF(Team!B7="","",Team!B7)</f>
        <v>38699</v>
      </c>
      <c r="C7" s="2" t="str">
        <f>IF(Team!C7="","",Team!C7)</f>
        <v>Brunswick</v>
      </c>
      <c r="D7" s="2">
        <v>0</v>
      </c>
      <c r="E7" s="2">
        <v>0</v>
      </c>
      <c r="F7" s="45">
        <f t="shared" si="0"/>
        <v>100</v>
      </c>
      <c r="G7" s="2">
        <v>0</v>
      </c>
      <c r="H7" s="2">
        <v>0</v>
      </c>
      <c r="I7" s="45">
        <f t="shared" si="1"/>
        <v>100</v>
      </c>
      <c r="J7" s="2">
        <v>0</v>
      </c>
      <c r="K7" s="2">
        <v>0</v>
      </c>
      <c r="L7" s="45">
        <f t="shared" si="2"/>
        <v>100</v>
      </c>
      <c r="M7" s="52">
        <f t="shared" si="3"/>
        <v>0</v>
      </c>
      <c r="N7" s="2">
        <v>0</v>
      </c>
      <c r="O7" s="10">
        <v>1</v>
      </c>
      <c r="P7" s="2">
        <v>1</v>
      </c>
      <c r="Q7" s="2">
        <v>2</v>
      </c>
      <c r="R7" s="2">
        <v>0</v>
      </c>
      <c r="S7" s="2"/>
    </row>
    <row r="8" spans="1:19" ht="12.75">
      <c r="A8" s="2">
        <v>5</v>
      </c>
      <c r="B8" s="14">
        <f>IF(Team!B8="","",Team!B8)</f>
        <v>38701</v>
      </c>
      <c r="C8" s="2" t="str">
        <f>IF(Team!C8="","",Team!C8)</f>
        <v>Augusta</v>
      </c>
      <c r="D8" s="2">
        <v>0</v>
      </c>
      <c r="E8" s="2">
        <v>0</v>
      </c>
      <c r="F8" s="45">
        <f t="shared" si="0"/>
        <v>100</v>
      </c>
      <c r="G8" s="2">
        <v>0</v>
      </c>
      <c r="H8" s="2">
        <v>0</v>
      </c>
      <c r="I8" s="45">
        <f t="shared" si="1"/>
        <v>100</v>
      </c>
      <c r="J8" s="2">
        <v>0</v>
      </c>
      <c r="K8" s="2">
        <v>0</v>
      </c>
      <c r="L8" s="45">
        <f t="shared" si="2"/>
        <v>100</v>
      </c>
      <c r="M8" s="52">
        <f t="shared" si="3"/>
        <v>0</v>
      </c>
      <c r="N8" s="2">
        <v>0</v>
      </c>
      <c r="O8" s="10">
        <v>0</v>
      </c>
      <c r="P8" s="2">
        <v>0</v>
      </c>
      <c r="Q8" s="2">
        <v>0</v>
      </c>
      <c r="R8" s="2">
        <v>0</v>
      </c>
      <c r="S8" s="2"/>
    </row>
    <row r="9" spans="1:19" ht="12.75">
      <c r="A9" s="2">
        <v>6</v>
      </c>
      <c r="B9" s="14">
        <f>IF(Team!B9="","",Team!B9)</f>
        <v>38703</v>
      </c>
      <c r="C9" s="2" t="str">
        <f>IF(Team!C9="","",Team!C9)</f>
        <v>Dodsville</v>
      </c>
      <c r="D9" s="2">
        <v>5</v>
      </c>
      <c r="E9" s="2">
        <v>1</v>
      </c>
      <c r="F9" s="45">
        <f t="shared" si="0"/>
        <v>20</v>
      </c>
      <c r="G9" s="2">
        <v>0</v>
      </c>
      <c r="H9" s="2">
        <v>0</v>
      </c>
      <c r="I9" s="45">
        <f t="shared" si="1"/>
        <v>100</v>
      </c>
      <c r="J9" s="2">
        <v>0</v>
      </c>
      <c r="K9" s="2">
        <v>0</v>
      </c>
      <c r="L9" s="45">
        <f t="shared" si="2"/>
        <v>100</v>
      </c>
      <c r="M9" s="52">
        <f t="shared" si="3"/>
        <v>2</v>
      </c>
      <c r="N9" s="2">
        <v>0</v>
      </c>
      <c r="O9" s="10">
        <v>1</v>
      </c>
      <c r="P9" s="2">
        <v>0</v>
      </c>
      <c r="Q9" s="2">
        <v>0</v>
      </c>
      <c r="R9" s="2">
        <v>5</v>
      </c>
      <c r="S9" s="2"/>
    </row>
    <row r="10" spans="1:19" ht="12.75">
      <c r="A10" s="2">
        <v>7</v>
      </c>
      <c r="B10" s="14">
        <f>IF(Team!B10="","",Team!B10)</f>
        <v>38720</v>
      </c>
      <c r="C10" s="2" t="str">
        <f>IF(Team!C10="","",Team!C10)</f>
        <v>Portland</v>
      </c>
      <c r="D10" s="2">
        <v>0</v>
      </c>
      <c r="E10" s="2">
        <v>0</v>
      </c>
      <c r="F10" s="45">
        <f t="shared" si="0"/>
        <v>100</v>
      </c>
      <c r="G10" s="2">
        <v>0</v>
      </c>
      <c r="H10" s="2">
        <v>0</v>
      </c>
      <c r="I10" s="45">
        <f t="shared" si="1"/>
        <v>100</v>
      </c>
      <c r="J10" s="2">
        <v>0</v>
      </c>
      <c r="K10" s="2">
        <v>0</v>
      </c>
      <c r="L10" s="45">
        <f t="shared" si="2"/>
        <v>100</v>
      </c>
      <c r="M10" s="52">
        <f t="shared" si="3"/>
        <v>0</v>
      </c>
      <c r="N10" s="2">
        <v>0</v>
      </c>
      <c r="O10" s="10">
        <v>0</v>
      </c>
      <c r="P10" s="2">
        <v>0</v>
      </c>
      <c r="Q10" s="2">
        <v>0</v>
      </c>
      <c r="R10" s="2">
        <v>0</v>
      </c>
      <c r="S10" s="2"/>
    </row>
    <row r="11" spans="1:19" ht="12.75">
      <c r="A11" s="2">
        <v>8</v>
      </c>
      <c r="B11" s="14">
        <f>IF(Team!B11="","",Team!B11)</f>
        <v>38721</v>
      </c>
      <c r="C11" s="2" t="str">
        <f>IF(Team!C11="","",Team!C11)</f>
        <v>James City</v>
      </c>
      <c r="D11" s="2">
        <v>0</v>
      </c>
      <c r="E11" s="2">
        <v>0</v>
      </c>
      <c r="F11" s="45">
        <f t="shared" si="0"/>
        <v>100</v>
      </c>
      <c r="G11" s="2">
        <v>0</v>
      </c>
      <c r="H11" s="2">
        <v>0</v>
      </c>
      <c r="I11" s="45">
        <f t="shared" si="1"/>
        <v>100</v>
      </c>
      <c r="J11" s="2">
        <v>0</v>
      </c>
      <c r="K11" s="2">
        <v>0</v>
      </c>
      <c r="L11" s="45">
        <f t="shared" si="2"/>
        <v>100</v>
      </c>
      <c r="M11" s="52">
        <f t="shared" si="3"/>
        <v>0</v>
      </c>
      <c r="N11" s="2">
        <v>0</v>
      </c>
      <c r="O11" s="10">
        <v>0</v>
      </c>
      <c r="P11" s="2">
        <v>0</v>
      </c>
      <c r="Q11" s="2">
        <v>0</v>
      </c>
      <c r="R11" s="2">
        <v>0</v>
      </c>
      <c r="S11" s="2"/>
    </row>
    <row r="12" spans="1:19" ht="12.75">
      <c r="A12" s="2">
        <v>9</v>
      </c>
      <c r="B12" s="14">
        <f>IF(Team!B12="","",Team!B12)</f>
        <v>38722</v>
      </c>
      <c r="C12" s="2" t="str">
        <f>IF(Team!C12="","",Team!C12)</f>
        <v>Tabernathy</v>
      </c>
      <c r="D12" s="2">
        <v>2</v>
      </c>
      <c r="E12" s="2">
        <v>0</v>
      </c>
      <c r="F12" s="45">
        <f t="shared" si="0"/>
        <v>0</v>
      </c>
      <c r="G12" s="2">
        <v>0</v>
      </c>
      <c r="H12" s="2">
        <v>0</v>
      </c>
      <c r="I12" s="45">
        <f t="shared" si="1"/>
        <v>100</v>
      </c>
      <c r="J12" s="2">
        <v>0</v>
      </c>
      <c r="K12" s="2">
        <v>0</v>
      </c>
      <c r="L12" s="45">
        <f t="shared" si="2"/>
        <v>100</v>
      </c>
      <c r="M12" s="52">
        <f t="shared" si="3"/>
        <v>0</v>
      </c>
      <c r="N12" s="2">
        <v>0</v>
      </c>
      <c r="O12" s="10">
        <v>0</v>
      </c>
      <c r="P12" s="2">
        <v>0</v>
      </c>
      <c r="Q12" s="2">
        <v>1</v>
      </c>
      <c r="R12" s="2">
        <v>0</v>
      </c>
      <c r="S12" s="2"/>
    </row>
    <row r="13" spans="1:19" ht="12.75">
      <c r="A13" s="2">
        <v>10</v>
      </c>
      <c r="B13" s="14">
        <f>IF(Team!B13="","",Team!B13)</f>
        <v>38727</v>
      </c>
      <c r="C13" s="2" t="str">
        <f>IF(Team!C13="","",Team!C13)</f>
        <v>Carterton</v>
      </c>
      <c r="D13" s="2">
        <v>0</v>
      </c>
      <c r="E13" s="2">
        <v>0</v>
      </c>
      <c r="F13" s="45">
        <f t="shared" si="0"/>
        <v>100</v>
      </c>
      <c r="G13" s="2">
        <v>0</v>
      </c>
      <c r="H13" s="2">
        <v>0</v>
      </c>
      <c r="I13" s="45">
        <f t="shared" si="1"/>
        <v>100</v>
      </c>
      <c r="J13" s="2">
        <v>0</v>
      </c>
      <c r="K13" s="2">
        <v>0</v>
      </c>
      <c r="L13" s="45">
        <f t="shared" si="2"/>
        <v>100</v>
      </c>
      <c r="M13" s="52">
        <f t="shared" si="3"/>
        <v>0</v>
      </c>
      <c r="N13" s="2">
        <v>0</v>
      </c>
      <c r="O13" s="10">
        <v>0</v>
      </c>
      <c r="P13" s="2">
        <v>0</v>
      </c>
      <c r="Q13" s="2">
        <v>2</v>
      </c>
      <c r="R13" s="2">
        <v>2</v>
      </c>
      <c r="S13" s="2"/>
    </row>
    <row r="14" spans="1:19" ht="12.75">
      <c r="A14" s="2">
        <v>11</v>
      </c>
      <c r="B14" s="14">
        <f>IF(Team!B14="","",Team!B14)</f>
        <v>38729</v>
      </c>
      <c r="C14" s="2" t="str">
        <f>IF(Team!C14="","",Team!C14)</f>
        <v>Bridgport</v>
      </c>
      <c r="D14" s="2">
        <v>6</v>
      </c>
      <c r="E14" s="2">
        <v>2</v>
      </c>
      <c r="F14" s="45">
        <f t="shared" si="0"/>
        <v>33.333333333333336</v>
      </c>
      <c r="G14" s="2">
        <v>2</v>
      </c>
      <c r="H14" s="2">
        <v>1</v>
      </c>
      <c r="I14" s="45">
        <f t="shared" si="1"/>
        <v>50</v>
      </c>
      <c r="J14" s="2">
        <v>0</v>
      </c>
      <c r="K14" s="2">
        <v>0</v>
      </c>
      <c r="L14" s="45">
        <f t="shared" si="2"/>
        <v>100</v>
      </c>
      <c r="M14" s="52">
        <f>E14*2+H14*1+K14*3</f>
        <v>5</v>
      </c>
      <c r="N14" s="2">
        <v>0</v>
      </c>
      <c r="O14" s="10">
        <v>1</v>
      </c>
      <c r="P14" s="2">
        <v>2</v>
      </c>
      <c r="Q14" s="2">
        <v>2</v>
      </c>
      <c r="R14" s="2">
        <v>8</v>
      </c>
      <c r="S14" s="2"/>
    </row>
    <row r="15" spans="1:19" ht="12.75">
      <c r="A15" s="2">
        <v>12</v>
      </c>
      <c r="B15" s="14">
        <f>IF(Team!B15="","",Team!B15)</f>
        <v>38731</v>
      </c>
      <c r="C15" s="2" t="str">
        <f>IF(Team!C15="","",Team!C15)</f>
        <v>Graydon</v>
      </c>
      <c r="D15" s="2">
        <v>0</v>
      </c>
      <c r="E15" s="2">
        <v>0</v>
      </c>
      <c r="F15" s="45">
        <f t="shared" si="0"/>
        <v>100</v>
      </c>
      <c r="G15" s="2">
        <v>0</v>
      </c>
      <c r="H15" s="2">
        <v>0</v>
      </c>
      <c r="I15" s="45">
        <f t="shared" si="1"/>
        <v>100</v>
      </c>
      <c r="J15" s="2">
        <v>0</v>
      </c>
      <c r="K15" s="2">
        <v>0</v>
      </c>
      <c r="L15" s="45">
        <f t="shared" si="2"/>
        <v>100</v>
      </c>
      <c r="M15" s="52">
        <f t="shared" si="3"/>
        <v>0</v>
      </c>
      <c r="N15" s="2">
        <v>0</v>
      </c>
      <c r="O15" s="10">
        <v>0</v>
      </c>
      <c r="P15" s="2">
        <v>0</v>
      </c>
      <c r="Q15" s="2">
        <v>1</v>
      </c>
      <c r="R15" s="2">
        <v>0</v>
      </c>
      <c r="S15" s="2"/>
    </row>
    <row r="16" spans="1:19" ht="12.75">
      <c r="A16" s="2">
        <v>13</v>
      </c>
      <c r="B16" s="14">
        <f>IF(Team!B16="","",Team!B16)</f>
        <v>38734</v>
      </c>
      <c r="C16" s="2" t="str">
        <f>IF(Team!C16="","",Team!C16)</f>
        <v>Smithwall</v>
      </c>
      <c r="D16" s="2">
        <v>3</v>
      </c>
      <c r="E16" s="2">
        <v>1</v>
      </c>
      <c r="F16" s="45">
        <f t="shared" si="0"/>
        <v>33.333333333333336</v>
      </c>
      <c r="G16" s="2">
        <v>0</v>
      </c>
      <c r="H16" s="2">
        <v>0</v>
      </c>
      <c r="I16" s="45">
        <f t="shared" si="1"/>
        <v>100</v>
      </c>
      <c r="J16" s="2">
        <v>0</v>
      </c>
      <c r="K16" s="2">
        <v>0</v>
      </c>
      <c r="L16" s="45">
        <f t="shared" si="2"/>
        <v>100</v>
      </c>
      <c r="M16" s="52">
        <f t="shared" si="3"/>
        <v>2</v>
      </c>
      <c r="N16" s="2">
        <v>0</v>
      </c>
      <c r="O16" s="10">
        <v>1</v>
      </c>
      <c r="P16" s="2">
        <v>1</v>
      </c>
      <c r="Q16" s="2">
        <v>3</v>
      </c>
      <c r="R16" s="2">
        <v>4</v>
      </c>
      <c r="S16" s="2"/>
    </row>
    <row r="17" spans="1:19" ht="12.75">
      <c r="A17" s="2">
        <v>14</v>
      </c>
      <c r="B17" s="14">
        <f>IF(Team!B17="","",Team!B17)</f>
        <v>38736</v>
      </c>
      <c r="C17" s="2" t="str">
        <f>IF(Team!C17="","",Team!C17)</f>
        <v>Brunswick</v>
      </c>
      <c r="D17" s="2">
        <v>3</v>
      </c>
      <c r="E17" s="2">
        <v>2</v>
      </c>
      <c r="F17" s="45">
        <f t="shared" si="0"/>
        <v>66.66666666666667</v>
      </c>
      <c r="G17" s="2">
        <v>2</v>
      </c>
      <c r="H17" s="2">
        <v>1</v>
      </c>
      <c r="I17" s="45">
        <f t="shared" si="1"/>
        <v>50</v>
      </c>
      <c r="J17" s="2">
        <v>0</v>
      </c>
      <c r="K17" s="2">
        <v>0</v>
      </c>
      <c r="L17" s="45">
        <f t="shared" si="2"/>
        <v>100</v>
      </c>
      <c r="M17" s="52">
        <f t="shared" si="3"/>
        <v>5</v>
      </c>
      <c r="N17" s="2">
        <v>0</v>
      </c>
      <c r="O17" s="10">
        <v>1</v>
      </c>
      <c r="P17" s="2">
        <v>0</v>
      </c>
      <c r="Q17" s="2">
        <v>0</v>
      </c>
      <c r="R17" s="2">
        <v>1</v>
      </c>
      <c r="S17" s="2"/>
    </row>
    <row r="18" spans="1:19" ht="12.75">
      <c r="A18" s="2">
        <v>15</v>
      </c>
      <c r="B18" s="14">
        <f>IF(Team!B18="","",Team!B18)</f>
        <v>38745</v>
      </c>
      <c r="C18" s="2" t="str">
        <f>IF(Team!C18="","",Team!C18)</f>
        <v>Augusta</v>
      </c>
      <c r="D18" s="2">
        <v>0</v>
      </c>
      <c r="E18" s="2">
        <v>0</v>
      </c>
      <c r="F18" s="45">
        <f t="shared" si="0"/>
        <v>100</v>
      </c>
      <c r="G18" s="2">
        <v>1</v>
      </c>
      <c r="H18" s="2">
        <v>0</v>
      </c>
      <c r="I18" s="45">
        <f t="shared" si="1"/>
        <v>0</v>
      </c>
      <c r="J18" s="2">
        <v>0</v>
      </c>
      <c r="K18" s="2">
        <v>0</v>
      </c>
      <c r="L18" s="45">
        <f t="shared" si="2"/>
        <v>100</v>
      </c>
      <c r="M18" s="52">
        <f t="shared" si="3"/>
        <v>0</v>
      </c>
      <c r="N18" s="2">
        <v>0</v>
      </c>
      <c r="O18" s="10">
        <v>0</v>
      </c>
      <c r="P18" s="2">
        <v>0</v>
      </c>
      <c r="Q18" s="2">
        <v>1</v>
      </c>
      <c r="R18" s="2">
        <v>0</v>
      </c>
      <c r="S18" s="2"/>
    </row>
    <row r="19" spans="1:19" ht="12.75">
      <c r="A19" s="2">
        <v>16</v>
      </c>
      <c r="B19" s="14">
        <f>IF(Team!B19="","",Team!B19)</f>
        <v>38750</v>
      </c>
      <c r="C19" s="2" t="str">
        <f>IF(Team!C19="","",Team!C19)</f>
        <v>Dodsville</v>
      </c>
      <c r="D19" s="2">
        <v>0</v>
      </c>
      <c r="E19" s="2">
        <v>0</v>
      </c>
      <c r="F19" s="45">
        <f t="shared" si="0"/>
        <v>100</v>
      </c>
      <c r="G19" s="2">
        <v>2</v>
      </c>
      <c r="H19" s="2">
        <v>2</v>
      </c>
      <c r="I19" s="45">
        <f t="shared" si="1"/>
        <v>100</v>
      </c>
      <c r="J19" s="2">
        <v>0</v>
      </c>
      <c r="K19" s="2">
        <v>0</v>
      </c>
      <c r="L19" s="45">
        <f t="shared" si="2"/>
        <v>100</v>
      </c>
      <c r="M19" s="52">
        <f>E19*2+H19*1+K19*3</f>
        <v>2</v>
      </c>
      <c r="N19" s="2">
        <v>0</v>
      </c>
      <c r="O19" s="10">
        <v>1</v>
      </c>
      <c r="P19" s="2">
        <v>0</v>
      </c>
      <c r="Q19" s="2">
        <v>0</v>
      </c>
      <c r="R19" s="2">
        <v>1</v>
      </c>
      <c r="S19" s="2"/>
    </row>
    <row r="20" spans="1:19" ht="12.75">
      <c r="A20" s="2">
        <v>17</v>
      </c>
      <c r="B20" s="14">
        <f>IF(Team!B20="","",Team!B20)</f>
        <v>38749</v>
      </c>
      <c r="C20" s="2" t="str">
        <f>IF(Team!C20="","",Team!C20)</f>
        <v>Portland</v>
      </c>
      <c r="D20" s="2">
        <v>0</v>
      </c>
      <c r="E20" s="2">
        <v>0</v>
      </c>
      <c r="F20" s="45">
        <f t="shared" si="0"/>
        <v>100</v>
      </c>
      <c r="G20" s="2">
        <v>0</v>
      </c>
      <c r="H20" s="2">
        <v>0</v>
      </c>
      <c r="I20" s="45">
        <f t="shared" si="1"/>
        <v>100</v>
      </c>
      <c r="J20" s="2">
        <v>0</v>
      </c>
      <c r="K20" s="2">
        <v>0</v>
      </c>
      <c r="L20" s="45">
        <f t="shared" si="2"/>
        <v>100</v>
      </c>
      <c r="M20" s="52">
        <f t="shared" si="3"/>
        <v>0</v>
      </c>
      <c r="N20" s="2">
        <v>0</v>
      </c>
      <c r="O20" s="10">
        <v>0</v>
      </c>
      <c r="P20" s="2">
        <v>1</v>
      </c>
      <c r="Q20" s="2">
        <v>0</v>
      </c>
      <c r="R20" s="2">
        <v>2</v>
      </c>
      <c r="S20" s="2"/>
    </row>
    <row r="21" spans="1:19" ht="12.75">
      <c r="A21" s="2">
        <v>18</v>
      </c>
      <c r="B21" s="14">
        <v>38755</v>
      </c>
      <c r="C21" s="2" t="s">
        <v>44</v>
      </c>
      <c r="D21" s="2">
        <v>0</v>
      </c>
      <c r="E21" s="2">
        <v>0</v>
      </c>
      <c r="F21" s="45">
        <f t="shared" si="0"/>
        <v>100</v>
      </c>
      <c r="G21" s="2">
        <v>2</v>
      </c>
      <c r="H21" s="2">
        <v>1</v>
      </c>
      <c r="I21" s="45">
        <f t="shared" si="1"/>
        <v>50</v>
      </c>
      <c r="J21" s="2">
        <v>0</v>
      </c>
      <c r="K21" s="2">
        <v>0</v>
      </c>
      <c r="L21" s="45">
        <f t="shared" si="2"/>
        <v>100</v>
      </c>
      <c r="M21" s="52">
        <f t="shared" si="3"/>
        <v>1</v>
      </c>
      <c r="N21" s="2">
        <v>0</v>
      </c>
      <c r="O21" s="10">
        <v>0</v>
      </c>
      <c r="P21" s="2">
        <v>2</v>
      </c>
      <c r="Q21" s="2">
        <v>1</v>
      </c>
      <c r="R21" s="2">
        <v>1</v>
      </c>
      <c r="S21" s="2"/>
    </row>
    <row r="22" spans="1:19" ht="12.75">
      <c r="A22" s="2">
        <v>19</v>
      </c>
      <c r="B22" s="14">
        <v>38757</v>
      </c>
      <c r="C22" s="2" t="s">
        <v>45</v>
      </c>
      <c r="D22" s="2">
        <v>0</v>
      </c>
      <c r="E22" s="2">
        <v>0</v>
      </c>
      <c r="F22" s="45">
        <f t="shared" si="0"/>
        <v>100</v>
      </c>
      <c r="G22" s="2">
        <v>0</v>
      </c>
      <c r="H22" s="2">
        <v>0</v>
      </c>
      <c r="I22" s="45">
        <f t="shared" si="1"/>
        <v>100</v>
      </c>
      <c r="J22" s="2">
        <v>0</v>
      </c>
      <c r="K22" s="2">
        <v>0</v>
      </c>
      <c r="L22" s="45">
        <f t="shared" si="2"/>
        <v>100</v>
      </c>
      <c r="M22" s="52">
        <f t="shared" si="3"/>
        <v>0</v>
      </c>
      <c r="N22" s="2">
        <v>0</v>
      </c>
      <c r="O22" s="10">
        <v>0</v>
      </c>
      <c r="P22" s="2">
        <v>0</v>
      </c>
      <c r="Q22" s="2">
        <v>0</v>
      </c>
      <c r="R22" s="2">
        <v>0</v>
      </c>
      <c r="S22" s="2" t="s">
        <v>50</v>
      </c>
    </row>
    <row r="23" spans="1:19" ht="12.75">
      <c r="A23" s="2">
        <v>20</v>
      </c>
      <c r="B23" s="14">
        <f>IF(Team!B23="","",Team!B23)</f>
        <v>38762</v>
      </c>
      <c r="C23" s="2" t="str">
        <f>IF(Team!C23="","",Team!C23)</f>
        <v>Carterton</v>
      </c>
      <c r="D23" s="2">
        <v>0</v>
      </c>
      <c r="E23" s="2">
        <v>0</v>
      </c>
      <c r="F23" s="45">
        <f t="shared" si="0"/>
        <v>100</v>
      </c>
      <c r="G23" s="2">
        <v>0</v>
      </c>
      <c r="H23" s="2">
        <v>0</v>
      </c>
      <c r="I23" s="45">
        <f t="shared" si="1"/>
        <v>100</v>
      </c>
      <c r="J23" s="2">
        <v>0</v>
      </c>
      <c r="K23" s="2">
        <v>0</v>
      </c>
      <c r="L23" s="45">
        <f t="shared" si="2"/>
        <v>100</v>
      </c>
      <c r="M23" s="52">
        <f t="shared" si="3"/>
        <v>0</v>
      </c>
      <c r="N23" s="2">
        <v>0</v>
      </c>
      <c r="O23" s="10">
        <v>0</v>
      </c>
      <c r="P23" s="2">
        <v>0</v>
      </c>
      <c r="Q23" s="2">
        <v>0</v>
      </c>
      <c r="R23" s="2">
        <v>0</v>
      </c>
      <c r="S23" s="2"/>
    </row>
    <row r="24" spans="1:19" ht="12.75">
      <c r="A24" s="2">
        <v>24</v>
      </c>
      <c r="B24" s="14">
        <f>IF(Team!B24="","",Team!B24)</f>
      </c>
      <c r="C24" s="2">
        <f>IF(Team!C24="","",Team!C24)</f>
      </c>
      <c r="D24" s="2">
        <v>0</v>
      </c>
      <c r="E24" s="2">
        <v>0</v>
      </c>
      <c r="F24" s="45">
        <f t="shared" si="0"/>
        <v>100</v>
      </c>
      <c r="G24" s="2">
        <v>0</v>
      </c>
      <c r="H24" s="2">
        <v>0</v>
      </c>
      <c r="I24" s="45">
        <f t="shared" si="1"/>
        <v>100</v>
      </c>
      <c r="J24" s="2">
        <v>0</v>
      </c>
      <c r="K24" s="2">
        <v>0</v>
      </c>
      <c r="L24" s="45">
        <f t="shared" si="2"/>
        <v>100</v>
      </c>
      <c r="M24" s="52">
        <f t="shared" si="3"/>
        <v>0</v>
      </c>
      <c r="N24" s="2">
        <v>0</v>
      </c>
      <c r="O24" s="10">
        <v>0</v>
      </c>
      <c r="P24" s="2">
        <v>0</v>
      </c>
      <c r="Q24" s="2">
        <v>0</v>
      </c>
      <c r="R24" s="2">
        <v>0</v>
      </c>
      <c r="S24" s="2"/>
    </row>
    <row r="25" spans="1:19" ht="12.75">
      <c r="A25" s="2">
        <v>25</v>
      </c>
      <c r="B25" s="14">
        <f>IF(Team!B25="","",Team!B25)</f>
      </c>
      <c r="C25" s="2">
        <f>IF(Team!C25="","",Team!C25)</f>
      </c>
      <c r="D25" s="2">
        <v>0</v>
      </c>
      <c r="E25" s="2">
        <v>0</v>
      </c>
      <c r="F25" s="45">
        <f t="shared" si="0"/>
        <v>100</v>
      </c>
      <c r="G25" s="2">
        <v>0</v>
      </c>
      <c r="H25" s="2">
        <v>0</v>
      </c>
      <c r="I25" s="45">
        <f t="shared" si="1"/>
        <v>100</v>
      </c>
      <c r="J25" s="2">
        <v>0</v>
      </c>
      <c r="K25" s="2">
        <v>0</v>
      </c>
      <c r="L25" s="45">
        <f t="shared" si="2"/>
        <v>100</v>
      </c>
      <c r="M25" s="52">
        <f t="shared" si="3"/>
        <v>0</v>
      </c>
      <c r="N25" s="2">
        <v>0</v>
      </c>
      <c r="O25" s="10">
        <v>0</v>
      </c>
      <c r="P25" s="2">
        <v>0</v>
      </c>
      <c r="Q25" s="2">
        <v>0</v>
      </c>
      <c r="R25" s="2">
        <v>0</v>
      </c>
      <c r="S25" s="2"/>
    </row>
    <row r="26" spans="1:19" ht="12.75">
      <c r="A26" s="2">
        <v>26</v>
      </c>
      <c r="B26" s="14">
        <f>IF(Team!B26="","",Team!B26)</f>
      </c>
      <c r="C26" s="2">
        <f>IF(Team!C26="","",Team!C26)</f>
      </c>
      <c r="D26" s="2">
        <v>0</v>
      </c>
      <c r="E26" s="2">
        <v>0</v>
      </c>
      <c r="F26" s="45">
        <f t="shared" si="0"/>
        <v>100</v>
      </c>
      <c r="G26" s="2">
        <v>0</v>
      </c>
      <c r="H26" s="2">
        <v>0</v>
      </c>
      <c r="I26" s="45">
        <f t="shared" si="1"/>
        <v>100</v>
      </c>
      <c r="J26" s="2">
        <v>0</v>
      </c>
      <c r="K26" s="2">
        <v>0</v>
      </c>
      <c r="L26" s="45">
        <f t="shared" si="2"/>
        <v>100</v>
      </c>
      <c r="M26" s="52">
        <f t="shared" si="3"/>
        <v>0</v>
      </c>
      <c r="N26" s="2">
        <v>0</v>
      </c>
      <c r="O26" s="10">
        <v>0</v>
      </c>
      <c r="P26" s="2">
        <v>0</v>
      </c>
      <c r="Q26" s="2">
        <v>0</v>
      </c>
      <c r="R26" s="2">
        <v>0</v>
      </c>
      <c r="S26" s="2"/>
    </row>
    <row r="27" spans="1:19" ht="12.75">
      <c r="A27" s="2">
        <v>27</v>
      </c>
      <c r="B27" s="14">
        <f>IF(Team!B27="","",Team!B27)</f>
      </c>
      <c r="C27" s="2">
        <f>IF(Team!C27="","",Team!C27)</f>
      </c>
      <c r="D27" s="2">
        <v>0</v>
      </c>
      <c r="E27" s="2">
        <v>0</v>
      </c>
      <c r="F27" s="45">
        <f t="shared" si="0"/>
        <v>100</v>
      </c>
      <c r="G27" s="2">
        <v>0</v>
      </c>
      <c r="H27" s="2">
        <v>0</v>
      </c>
      <c r="I27" s="45">
        <f t="shared" si="1"/>
        <v>100</v>
      </c>
      <c r="J27" s="2">
        <v>0</v>
      </c>
      <c r="K27" s="2">
        <v>0</v>
      </c>
      <c r="L27" s="45">
        <f t="shared" si="2"/>
        <v>100</v>
      </c>
      <c r="M27" s="52">
        <f t="shared" si="3"/>
        <v>0</v>
      </c>
      <c r="N27" s="2">
        <v>0</v>
      </c>
      <c r="O27" s="10">
        <v>0</v>
      </c>
      <c r="P27" s="2">
        <v>0</v>
      </c>
      <c r="Q27" s="2">
        <v>0</v>
      </c>
      <c r="R27" s="2">
        <v>0</v>
      </c>
      <c r="S27" s="2"/>
    </row>
    <row r="28" spans="1:19" ht="12.75">
      <c r="A28" s="2">
        <v>28</v>
      </c>
      <c r="B28" s="14">
        <f>IF(Team!B28="","",Team!B28)</f>
      </c>
      <c r="C28" s="2">
        <f>IF(Team!C28="","",Team!C28)</f>
      </c>
      <c r="D28" s="2">
        <v>0</v>
      </c>
      <c r="E28" s="2">
        <v>0</v>
      </c>
      <c r="F28" s="45">
        <f t="shared" si="0"/>
        <v>100</v>
      </c>
      <c r="G28" s="2">
        <v>0</v>
      </c>
      <c r="H28" s="2">
        <v>0</v>
      </c>
      <c r="I28" s="45">
        <f t="shared" si="1"/>
        <v>100</v>
      </c>
      <c r="J28" s="2">
        <v>0</v>
      </c>
      <c r="K28" s="2">
        <v>0</v>
      </c>
      <c r="L28" s="45">
        <f t="shared" si="2"/>
        <v>100</v>
      </c>
      <c r="M28" s="52">
        <f>E28*2+H28*1+K28*3</f>
        <v>0</v>
      </c>
      <c r="N28" s="2">
        <v>0</v>
      </c>
      <c r="O28" s="10">
        <v>0</v>
      </c>
      <c r="P28" s="2">
        <v>0</v>
      </c>
      <c r="Q28" s="2">
        <v>0</v>
      </c>
      <c r="R28" s="2">
        <v>0</v>
      </c>
      <c r="S28" s="2"/>
    </row>
    <row r="29" spans="1:19" ht="12.75">
      <c r="A29" s="2">
        <v>29</v>
      </c>
      <c r="B29" s="2">
        <f>IF(Team!B29="","",Team!B29)</f>
      </c>
      <c r="C29" s="2">
        <f>IF(Team!C29="","",Team!C29)</f>
      </c>
      <c r="D29" s="2">
        <v>0</v>
      </c>
      <c r="E29" s="2">
        <v>0</v>
      </c>
      <c r="F29" s="45">
        <f t="shared" si="0"/>
        <v>100</v>
      </c>
      <c r="G29" s="2">
        <v>0</v>
      </c>
      <c r="H29" s="2">
        <v>0</v>
      </c>
      <c r="I29" s="45">
        <f t="shared" si="1"/>
        <v>100</v>
      </c>
      <c r="J29" s="2">
        <v>0</v>
      </c>
      <c r="K29" s="2">
        <v>0</v>
      </c>
      <c r="L29" s="45">
        <f t="shared" si="2"/>
        <v>100</v>
      </c>
      <c r="M29" s="52">
        <f t="shared" si="3"/>
        <v>0</v>
      </c>
      <c r="N29" s="2">
        <v>0</v>
      </c>
      <c r="O29" s="10">
        <v>0</v>
      </c>
      <c r="P29" s="2">
        <v>0</v>
      </c>
      <c r="Q29" s="2">
        <v>0</v>
      </c>
      <c r="R29" s="2">
        <v>0</v>
      </c>
      <c r="S29" s="2"/>
    </row>
    <row r="30" spans="1:19" ht="12.75">
      <c r="A30" s="2">
        <v>30</v>
      </c>
      <c r="B30" s="2">
        <f>IF(Team!B30="","",Team!B30)</f>
      </c>
      <c r="C30" s="2">
        <f>IF(Team!C30="","",Team!C30)</f>
      </c>
      <c r="D30" s="2">
        <v>0</v>
      </c>
      <c r="E30" s="2">
        <v>0</v>
      </c>
      <c r="F30" s="45">
        <f t="shared" si="0"/>
        <v>100</v>
      </c>
      <c r="G30" s="2">
        <v>0</v>
      </c>
      <c r="H30" s="2">
        <v>0</v>
      </c>
      <c r="I30" s="45">
        <f t="shared" si="1"/>
        <v>100</v>
      </c>
      <c r="J30" s="2">
        <v>0</v>
      </c>
      <c r="K30" s="2">
        <v>0</v>
      </c>
      <c r="L30" s="45">
        <f t="shared" si="2"/>
        <v>100</v>
      </c>
      <c r="M30" s="52">
        <f t="shared" si="3"/>
        <v>0</v>
      </c>
      <c r="N30" s="2">
        <v>0</v>
      </c>
      <c r="O30" s="10">
        <v>0</v>
      </c>
      <c r="P30" s="2">
        <v>0</v>
      </c>
      <c r="Q30" s="2">
        <v>0</v>
      </c>
      <c r="R30" s="2">
        <v>0</v>
      </c>
      <c r="S30" s="2"/>
    </row>
    <row r="31" spans="1:19" ht="12.75">
      <c r="A31" s="2">
        <v>31</v>
      </c>
      <c r="B31" s="2">
        <f>IF(Team!B31="","",Team!B31)</f>
      </c>
      <c r="C31" s="2">
        <f>IF(Team!C31="","",Team!C31)</f>
      </c>
      <c r="D31" s="2">
        <v>0</v>
      </c>
      <c r="E31" s="2">
        <v>0</v>
      </c>
      <c r="F31" s="45">
        <f t="shared" si="0"/>
        <v>100</v>
      </c>
      <c r="G31" s="2">
        <v>0</v>
      </c>
      <c r="H31" s="2">
        <v>0</v>
      </c>
      <c r="I31" s="45">
        <f t="shared" si="1"/>
        <v>100</v>
      </c>
      <c r="J31" s="2">
        <v>0</v>
      </c>
      <c r="K31" s="2">
        <v>0</v>
      </c>
      <c r="L31" s="45">
        <f t="shared" si="2"/>
        <v>100</v>
      </c>
      <c r="M31" s="52">
        <f t="shared" si="3"/>
        <v>0</v>
      </c>
      <c r="N31" s="2">
        <v>0</v>
      </c>
      <c r="O31" s="10">
        <v>0</v>
      </c>
      <c r="P31" s="2">
        <v>0</v>
      </c>
      <c r="Q31" s="2">
        <v>0</v>
      </c>
      <c r="R31" s="2">
        <v>0</v>
      </c>
      <c r="S31" s="2"/>
    </row>
    <row r="32" spans="1:19" ht="13.5" thickBot="1">
      <c r="A32" s="16">
        <v>32</v>
      </c>
      <c r="B32" s="16">
        <f>IF(Team!B32="","",Team!B32)</f>
      </c>
      <c r="C32" s="16">
        <f>IF(Team!C32="","",Team!C32)</f>
      </c>
      <c r="D32" s="16">
        <v>0</v>
      </c>
      <c r="E32" s="16">
        <v>0</v>
      </c>
      <c r="F32" s="45">
        <f t="shared" si="0"/>
        <v>100</v>
      </c>
      <c r="G32" s="16">
        <v>0</v>
      </c>
      <c r="H32" s="16">
        <v>0</v>
      </c>
      <c r="I32" s="45">
        <f t="shared" si="1"/>
        <v>100</v>
      </c>
      <c r="J32" s="16">
        <v>0</v>
      </c>
      <c r="K32" s="16">
        <v>0</v>
      </c>
      <c r="L32" s="45">
        <f t="shared" si="2"/>
        <v>100</v>
      </c>
      <c r="M32" s="52">
        <f t="shared" si="3"/>
        <v>0</v>
      </c>
      <c r="N32" s="16">
        <v>0</v>
      </c>
      <c r="O32" s="17">
        <v>0</v>
      </c>
      <c r="P32" s="16">
        <v>0</v>
      </c>
      <c r="Q32" s="16">
        <v>0</v>
      </c>
      <c r="R32" s="16">
        <v>0</v>
      </c>
      <c r="S32" s="2"/>
    </row>
    <row r="33" spans="1:19" ht="13.5" thickBot="1">
      <c r="A33" s="23"/>
      <c r="B33" s="34"/>
      <c r="C33" s="35"/>
      <c r="D33" s="18" t="s">
        <v>17</v>
      </c>
      <c r="E33" s="19"/>
      <c r="F33" s="44"/>
      <c r="G33" s="18" t="s">
        <v>18</v>
      </c>
      <c r="H33" s="19"/>
      <c r="I33" s="44"/>
      <c r="J33" s="18" t="s">
        <v>19</v>
      </c>
      <c r="K33" s="19"/>
      <c r="L33" s="44"/>
      <c r="M33" s="21" t="s">
        <v>26</v>
      </c>
      <c r="N33" s="21" t="s">
        <v>20</v>
      </c>
      <c r="O33" s="21" t="s">
        <v>21</v>
      </c>
      <c r="P33" s="21" t="s">
        <v>14</v>
      </c>
      <c r="Q33" s="22" t="s">
        <v>22</v>
      </c>
      <c r="R33" s="22" t="s">
        <v>39</v>
      </c>
      <c r="S33" s="15"/>
    </row>
    <row r="34" spans="1:19" ht="13.5" thickBot="1">
      <c r="A34" s="33"/>
      <c r="B34" s="36" t="s">
        <v>2</v>
      </c>
      <c r="C34" s="37"/>
      <c r="D34" s="48">
        <f>SUM(D4:D32)</f>
        <v>25</v>
      </c>
      <c r="E34" s="49">
        <f>SUM(E4:E32)</f>
        <v>6</v>
      </c>
      <c r="F34" s="46">
        <f>IF(D34=0,1,(100/D34)*(E34))</f>
        <v>24</v>
      </c>
      <c r="G34" s="48">
        <f>SUM(G4:G32)</f>
        <v>14</v>
      </c>
      <c r="H34" s="48">
        <f>SUM(H4:H32)</f>
        <v>7</v>
      </c>
      <c r="I34" s="46">
        <f>IF(G34=0,1,(100/G34)*(H34))</f>
        <v>50</v>
      </c>
      <c r="J34" s="20">
        <f>SUM(J4:J32)</f>
        <v>0</v>
      </c>
      <c r="K34" s="48">
        <f>SUM(K4:K32)</f>
        <v>0</v>
      </c>
      <c r="L34" s="46">
        <f>IF(J34=0,1,(100/J34)*(K34))</f>
        <v>1</v>
      </c>
      <c r="M34" s="50">
        <f aca="true" t="shared" si="4" ref="M34:R34">SUM(M4:M32)</f>
        <v>19</v>
      </c>
      <c r="N34" s="50">
        <f t="shared" si="4"/>
        <v>0</v>
      </c>
      <c r="O34" s="50">
        <f t="shared" si="4"/>
        <v>8</v>
      </c>
      <c r="P34" s="50">
        <f t="shared" si="4"/>
        <v>7</v>
      </c>
      <c r="Q34" s="51">
        <f t="shared" si="4"/>
        <v>16</v>
      </c>
      <c r="R34" s="51">
        <f t="shared" si="4"/>
        <v>28</v>
      </c>
      <c r="S34" s="15"/>
    </row>
    <row r="35" spans="1:19" ht="13.5" thickBot="1">
      <c r="A35" s="3"/>
      <c r="B35" s="3"/>
      <c r="C35" s="24"/>
      <c r="D35" s="24"/>
      <c r="E35" s="24"/>
      <c r="F35" s="24"/>
      <c r="G35" s="3"/>
      <c r="H35" s="3"/>
      <c r="I35" s="3"/>
      <c r="J35" s="3"/>
      <c r="K35" s="3"/>
      <c r="L35" s="3"/>
      <c r="M35" s="3"/>
      <c r="N35" s="3"/>
      <c r="O35" s="9"/>
      <c r="P35" s="3"/>
      <c r="Q35" s="3"/>
      <c r="R35" s="3"/>
      <c r="S35" s="2"/>
    </row>
    <row r="36" spans="1:19" ht="13.5" thickBot="1">
      <c r="A36" s="2"/>
      <c r="B36" s="10"/>
      <c r="C36" s="27"/>
      <c r="D36" s="25" t="s">
        <v>25</v>
      </c>
      <c r="E36" s="25" t="s">
        <v>26</v>
      </c>
      <c r="F36" s="26" t="s">
        <v>27</v>
      </c>
      <c r="G36" s="15"/>
      <c r="H36" s="2"/>
      <c r="I36" s="2"/>
      <c r="J36" s="2"/>
      <c r="K36" s="2"/>
      <c r="L36" s="27"/>
      <c r="M36" s="25" t="s">
        <v>25</v>
      </c>
      <c r="N36" s="25" t="s">
        <v>20</v>
      </c>
      <c r="O36" s="26" t="s">
        <v>35</v>
      </c>
      <c r="P36" s="2"/>
      <c r="Q36" s="2"/>
      <c r="R36" s="2"/>
      <c r="S36" s="2"/>
    </row>
    <row r="37" spans="1:19" ht="13.5" thickBot="1">
      <c r="A37" s="2"/>
      <c r="B37" s="10"/>
      <c r="C37" s="28" t="s">
        <v>24</v>
      </c>
      <c r="D37" s="7">
        <v>19</v>
      </c>
      <c r="E37" s="7">
        <f>M34</f>
        <v>19</v>
      </c>
      <c r="F37" s="47">
        <f>(E37/D37)</f>
        <v>1</v>
      </c>
      <c r="G37" s="15"/>
      <c r="H37" s="2"/>
      <c r="I37" s="2"/>
      <c r="J37" s="2"/>
      <c r="K37" s="2"/>
      <c r="L37" s="28"/>
      <c r="M37" s="7">
        <f>D37</f>
        <v>19</v>
      </c>
      <c r="N37" s="7">
        <f>N34</f>
        <v>0</v>
      </c>
      <c r="O37" s="47">
        <f>(N37/M37)</f>
        <v>0</v>
      </c>
      <c r="P37" s="2"/>
      <c r="Q37" s="2"/>
      <c r="R37" s="2"/>
      <c r="S37" s="2"/>
    </row>
    <row r="38" ht="13.5" thickBot="1"/>
    <row r="39" spans="3:5" ht="13.5" thickBot="1">
      <c r="C39" s="29" t="s">
        <v>28</v>
      </c>
      <c r="D39" s="40"/>
      <c r="E39" s="28">
        <f>SUM(E40:E43)</f>
        <v>0</v>
      </c>
    </row>
    <row r="40" spans="3:5" ht="12.75">
      <c r="C40" s="30" t="s">
        <v>29</v>
      </c>
      <c r="D40" s="2"/>
      <c r="E40" s="41"/>
    </row>
    <row r="41" spans="3:5" ht="12.75">
      <c r="C41" s="30" t="s">
        <v>30</v>
      </c>
      <c r="D41" s="2"/>
      <c r="E41" s="31"/>
    </row>
    <row r="42" spans="3:5" ht="12.75">
      <c r="C42" s="30" t="s">
        <v>31</v>
      </c>
      <c r="D42" s="2"/>
      <c r="E42" s="31"/>
    </row>
    <row r="43" spans="3:5" ht="12.75">
      <c r="C43" s="30" t="s">
        <v>32</v>
      </c>
      <c r="D43" s="2"/>
      <c r="E43" s="31"/>
    </row>
    <row r="44" spans="3:5" ht="12.75">
      <c r="C44" s="30"/>
      <c r="D44" s="2"/>
      <c r="E44" s="31"/>
    </row>
    <row r="45" spans="3:5" ht="13.5" thickBot="1">
      <c r="C45" s="32" t="s">
        <v>33</v>
      </c>
      <c r="D45" s="16"/>
      <c r="E45" s="31"/>
    </row>
    <row r="46" spans="3:5" ht="13.5" thickBot="1">
      <c r="C46" s="38" t="s">
        <v>34</v>
      </c>
      <c r="D46" s="28">
        <f>1000-E39</f>
        <v>1000</v>
      </c>
      <c r="E46" s="39"/>
    </row>
  </sheetData>
  <mergeCells count="1">
    <mergeCell ref="D1:I1"/>
  </mergeCells>
  <printOptions/>
  <pageMargins left="0.75" right="0.25" top="0.49" bottom="1" header="0.5" footer="0.5"/>
  <pageSetup fitToHeight="1" fitToWidth="1" horizontalDpi="1200" verticalDpi="12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="115" zoomScaleNormal="115" workbookViewId="0" topLeftCell="A1">
      <selection activeCell="D67" sqref="D67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2.7109375" style="0" customWidth="1"/>
    <col min="4" max="5" width="5.7109375" style="0" customWidth="1"/>
    <col min="6" max="6" width="6.7109375" style="0" customWidth="1"/>
    <col min="7" max="8" width="5.7109375" style="0" customWidth="1"/>
    <col min="9" max="9" width="6.7109375" style="0" customWidth="1"/>
    <col min="10" max="11" width="5.7109375" style="0" customWidth="1"/>
    <col min="12" max="17" width="6.7109375" style="0" customWidth="1"/>
    <col min="18" max="20" width="5.8515625" style="0" customWidth="1"/>
    <col min="21" max="21" width="27.57421875" style="0" customWidth="1"/>
  </cols>
  <sheetData>
    <row r="1" spans="1:21" ht="18.75" thickBot="1">
      <c r="A1" s="1" t="s">
        <v>36</v>
      </c>
      <c r="D1" s="67" t="s">
        <v>43</v>
      </c>
      <c r="E1" s="67"/>
      <c r="F1" s="67"/>
      <c r="G1" s="67"/>
      <c r="H1" s="67"/>
      <c r="I1" s="67"/>
      <c r="Q1" s="42"/>
      <c r="R1" s="42" t="s">
        <v>37</v>
      </c>
      <c r="S1" s="42"/>
      <c r="T1" s="42"/>
      <c r="U1" s="43" t="s">
        <v>38</v>
      </c>
    </row>
    <row r="2" ht="13.5" thickBot="1"/>
    <row r="3" spans="1:21" ht="13.5" thickBot="1">
      <c r="A3" s="7" t="s">
        <v>23</v>
      </c>
      <c r="B3" s="8" t="s">
        <v>0</v>
      </c>
      <c r="C3" s="7" t="s">
        <v>1</v>
      </c>
      <c r="D3" s="6" t="s">
        <v>5</v>
      </c>
      <c r="E3" s="5" t="s">
        <v>3</v>
      </c>
      <c r="F3" s="5" t="s">
        <v>4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2" t="s">
        <v>42</v>
      </c>
      <c r="N3" s="12" t="s">
        <v>12</v>
      </c>
      <c r="O3" s="13" t="s">
        <v>13</v>
      </c>
      <c r="P3" s="4" t="s">
        <v>14</v>
      </c>
      <c r="Q3" s="5" t="s">
        <v>15</v>
      </c>
      <c r="R3" s="12" t="s">
        <v>46</v>
      </c>
      <c r="S3" s="12" t="s">
        <v>49</v>
      </c>
      <c r="T3" s="12" t="s">
        <v>48</v>
      </c>
      <c r="U3" s="5" t="s">
        <v>16</v>
      </c>
    </row>
    <row r="4" spans="1:21" ht="12.75">
      <c r="A4" s="3">
        <v>1</v>
      </c>
      <c r="B4" s="11">
        <v>38687</v>
      </c>
      <c r="C4" s="3" t="s">
        <v>51</v>
      </c>
      <c r="D4" s="3">
        <f>Karen!D4+Sharon!D4+Elizabeth!D4+Janet!D4+Catherine!D4+Marque!D4+Jasmine!D4+Roshanda!D4+Alisson!D4+Suzanne!D4+Alexxis!D4+Alexandria!D4</f>
        <v>54</v>
      </c>
      <c r="E4" s="3">
        <f>Karen!E4+Sharon!E4+Elizabeth!E4+Janet!E4+Catherine!E4+Marque!E4+Jasmine!E4+Roshanda!E4+Alisson!E4+Suzanne!E4+Alexxis!E4+Alexandria!E4</f>
        <v>24</v>
      </c>
      <c r="F4" s="45">
        <f>IF(D4=0,100,(100/D4)*(E4))</f>
        <v>44.44444444444444</v>
      </c>
      <c r="G4" s="3">
        <f>Karen!G4+Sharon!G4+Elizabeth!G4+Janet!G4+Catherine!G4+Marque!G4+Jasmine!G4+Roshanda!G4+Alisson!G4+Suzanne!G4+Alexxis!G4+Alexandria!G4</f>
        <v>25</v>
      </c>
      <c r="H4" s="3">
        <f>Karen!H4+Sharon!H4+Elizabeth!H4+Janet!H4+Catherine!H4+Marque!H4+Jasmine!H4+Roshanda!H4+Alisson!H4+Suzanne!H4+Alexxis!H4+Alexandria!H4</f>
        <v>10</v>
      </c>
      <c r="I4" s="45">
        <f>IF(G4=0,100,(100/G4)*(H4))</f>
        <v>40</v>
      </c>
      <c r="J4" s="3">
        <f>Karen!J4+Sharon!J4+Elizabeth!J4+Janet!J4+Catherine!J4+Marque!J4+Jasmine!J4+Roshanda!J4+Alisson!J4+Suzanne!J4+Alexxis!J4+Alexandria!J4</f>
        <v>4</v>
      </c>
      <c r="K4" s="3">
        <f>Karen!K4+Sharon!K4+Elizabeth!K4+Janet!K4+Catherine!K4+Marque!K4+Jasmine!K4+Roshanda!K4+Alisson!K4+Suzanne!K4+Alexxis!K4+Alexandria!K4</f>
        <v>1</v>
      </c>
      <c r="L4" s="45">
        <f>IF(J4=0,100,(100/J4)*(K4))</f>
        <v>25</v>
      </c>
      <c r="M4" s="52">
        <f>E4*2+H4*1+K4*3</f>
        <v>61</v>
      </c>
      <c r="N4" s="3">
        <f>Karen!N4+Sharon!N4+Elizabeth!N4+Janet!N4+Catherine!N4+Marque!N4+Jasmine!N4+Roshanda!N4+Alisson!N4+Suzanne!N4+Alexxis!N4+Alexandria!N4</f>
        <v>12</v>
      </c>
      <c r="O4" s="3">
        <f>Karen!O4+Sharon!O4+Elizabeth!O4+Janet!O4+Catherine!O4+Marque!O4+Jasmine!O4+Roshanda!O4+Alisson!O4+Suzanne!O4+Alexxis!O4+Alexandria!O4</f>
        <v>15</v>
      </c>
      <c r="P4" s="3">
        <f>Karen!P4+Sharon!P4+Elizabeth!P4+Janet!P4+Catherine!P4+Marque!P4+Jasmine!P4+Roshanda!P4+Alisson!P4+Suzanne!P4+Alexxis!P4+Alexandria!P4</f>
        <v>7</v>
      </c>
      <c r="Q4" s="3">
        <f>Karen!Q4+Sharon!Q4+Elizabeth!Q4+Janet!Q4+Catherine!Q4+Marque!Q4+Jasmine!Q4+Roshanda!Q4+Alisson!Q4+Suzanne!Q4+Alexxis!Q4+Alexandria!Q4</f>
        <v>9</v>
      </c>
      <c r="R4" s="3">
        <f>Karen!R4+Sharon!R4+Elizabeth!R4+Janet!R4+Catherine!R4+Marque!R4+Jasmine!R4+Roshanda!R4+Alisson!R4+Suzanne!R4+Alexxis!R4+Alexandria!R4</f>
        <v>25</v>
      </c>
      <c r="S4" s="3">
        <v>26</v>
      </c>
      <c r="T4" s="3">
        <v>63</v>
      </c>
      <c r="U4" s="3"/>
    </row>
    <row r="5" spans="1:21" ht="12.75">
      <c r="A5" s="2">
        <v>2</v>
      </c>
      <c r="B5" s="14">
        <v>38692</v>
      </c>
      <c r="C5" s="2" t="s">
        <v>52</v>
      </c>
      <c r="D5" s="3">
        <f>Karen!D5+Sharon!D5+Elizabeth!D5+Janet!D5+Catherine!D5+Marque!D5+Jasmine!D5+Roshanda!D5+Alisson!D5+Suzanne!D5+Alexxis!D5+Alexandria!D5</f>
        <v>42</v>
      </c>
      <c r="E5" s="3">
        <f>Karen!E5+Sharon!E5+Elizabeth!E5+Janet!E5+Catherine!E5+Marque!E5+Jasmine!E5+Roshanda!E5+Alisson!E5+Suzanne!E5+Alexxis!E5+Alexandria!E5</f>
        <v>15</v>
      </c>
      <c r="F5" s="45">
        <f aca="true" t="shared" si="0" ref="F5:F32">IF(D5=0,100,(100/D5)*(E5))</f>
        <v>35.714285714285715</v>
      </c>
      <c r="G5" s="3">
        <f>Karen!G5+Sharon!G5+Elizabeth!G5+Janet!G5+Catherine!G5+Marque!G5+Jasmine!G5+Roshanda!G5+Alisson!G5+Suzanne!G5+Alexxis!G5+Alexandria!G5</f>
        <v>17</v>
      </c>
      <c r="H5" s="3">
        <f>Karen!H5+Sharon!H5+Elizabeth!H5+Janet!H5+Catherine!H5+Marque!H5+Jasmine!H5+Roshanda!H5+Alisson!H5+Suzanne!H5+Alexxis!H5+Alexandria!H5</f>
        <v>7</v>
      </c>
      <c r="I5" s="45">
        <f aca="true" t="shared" si="1" ref="I5:I32">IF(G5=0,100,(100/G5)*(H5))</f>
        <v>41.1764705882353</v>
      </c>
      <c r="J5" s="3">
        <f>Karen!J5+Sharon!J5+Elizabeth!J5+Janet!J5+Catherine!J5+Marque!J5+Jasmine!J5+Roshanda!J5+Alisson!J5+Suzanne!J5+Alexxis!J5+Alexandria!J5</f>
        <v>8</v>
      </c>
      <c r="K5" s="3">
        <f>Karen!K5+Sharon!K5+Elizabeth!K5+Janet!K5+Catherine!K5+Marque!K5+Jasmine!K5+Roshanda!K5+Alisson!K5+Suzanne!K5+Alexxis!K5+Alexandria!K5</f>
        <v>3</v>
      </c>
      <c r="L5" s="45">
        <f aca="true" t="shared" si="2" ref="L5:L32">IF(J5=0,100,(100/J5)*(K5))</f>
        <v>37.5</v>
      </c>
      <c r="M5" s="52">
        <f aca="true" t="shared" si="3" ref="M5:M32">E5*2+H5*1+K5*3</f>
        <v>46</v>
      </c>
      <c r="N5" s="3">
        <f>Karen!N5+Sharon!N5+Elizabeth!N5+Janet!N5+Catherine!N5+Marque!N5+Jasmine!N5+Roshanda!N5+Alisson!N5+Suzanne!N5+Alexxis!N5+Alexandria!N5</f>
        <v>7</v>
      </c>
      <c r="O5" s="3">
        <f>Karen!O5+Sharon!O5+Elizabeth!O5+Janet!O5+Catherine!O5+Marque!O5+Jasmine!O5+Roshanda!O5+Alisson!O5+Suzanne!O5+Alexxis!O5+Alexandria!O5</f>
        <v>13</v>
      </c>
      <c r="P5" s="3">
        <f>Karen!P5+Sharon!P5+Elizabeth!P5+Janet!P5+Catherine!P5+Marque!P5+Jasmine!P5+Roshanda!P5+Alisson!P5+Suzanne!P5+Alexxis!P5+Alexandria!P5</f>
        <v>10</v>
      </c>
      <c r="Q5" s="3">
        <f>Karen!Q5+Sharon!Q5+Elizabeth!Q5+Janet!Q5+Catherine!Q5+Marque!Q5+Jasmine!Q5+Roshanda!Q5+Alisson!Q5+Suzanne!Q5+Alexxis!Q5+Alexandria!Q5</f>
        <v>8</v>
      </c>
      <c r="R5" s="3">
        <f>Karen!R5+Sharon!R5+Elizabeth!R5+Janet!R5+Catherine!R5+Marque!R5+Jasmine!R5+Roshanda!R5+Alisson!R5+Suzanne!R5+Alexxis!R5+Alexandria!R5</f>
        <v>21</v>
      </c>
      <c r="S5" s="3">
        <v>45</v>
      </c>
      <c r="T5" s="3">
        <v>46</v>
      </c>
      <c r="U5" s="2"/>
    </row>
    <row r="6" spans="1:21" ht="12.75">
      <c r="A6" s="53">
        <v>3</v>
      </c>
      <c r="B6" s="54">
        <v>38694</v>
      </c>
      <c r="C6" s="53" t="s">
        <v>53</v>
      </c>
      <c r="D6" s="55">
        <f>Karen!D6+Sharon!D6+Elizabeth!D6+Janet!D6+Catherine!D6+Marque!D6+Jasmine!D6+Roshanda!D6+Alisson!D6+Suzanne!D6+Alexxis!D6+Alexandria!D6</f>
        <v>61</v>
      </c>
      <c r="E6" s="55">
        <f>Karen!E6+Sharon!E6+Elizabeth!E6+Janet!E6+Catherine!E6+Marque!E6+Jasmine!E6+Roshanda!E6+Alisson!E6+Suzanne!E6+Alexxis!E6+Alexandria!E6</f>
        <v>12</v>
      </c>
      <c r="F6" s="56">
        <f t="shared" si="0"/>
        <v>19.672131147540984</v>
      </c>
      <c r="G6" s="55">
        <f>Karen!G6+Sharon!G6+Elizabeth!G6+Janet!G6+Catherine!G6+Marque!G6+Jasmine!G6+Roshanda!G6+Alisson!G6+Suzanne!G6+Alexxis!G6+Alexandria!G6</f>
        <v>25</v>
      </c>
      <c r="H6" s="55">
        <f>Karen!H6+Sharon!H6+Elizabeth!H6+Janet!H6+Catherine!H6+Marque!H6+Jasmine!H6+Roshanda!H6+Alisson!H6+Suzanne!H6+Alexxis!H6+Alexandria!H6</f>
        <v>12</v>
      </c>
      <c r="I6" s="56">
        <f t="shared" si="1"/>
        <v>48</v>
      </c>
      <c r="J6" s="55">
        <f>Karen!J6+Sharon!J6+Elizabeth!J6+Janet!J6+Catherine!J6+Marque!J6+Jasmine!J6+Roshanda!J6+Alisson!J6+Suzanne!J6+Alexxis!J6+Alexandria!J6</f>
        <v>7</v>
      </c>
      <c r="K6" s="55">
        <f>Karen!K6+Sharon!K6+Elizabeth!K6+Janet!K6+Catherine!K6+Marque!K6+Jasmine!K6+Roshanda!K6+Alisson!K6+Suzanne!K6+Alexxis!K6+Alexandria!K6</f>
        <v>0</v>
      </c>
      <c r="L6" s="56">
        <f t="shared" si="2"/>
        <v>0</v>
      </c>
      <c r="M6" s="57">
        <f t="shared" si="3"/>
        <v>36</v>
      </c>
      <c r="N6" s="55">
        <f>Karen!N6+Sharon!N6+Elizabeth!N6+Janet!N6+Catherine!N6+Marque!N6+Jasmine!N6+Roshanda!N6+Alisson!N6+Suzanne!N6+Alexxis!N6+Alexandria!N6</f>
        <v>8</v>
      </c>
      <c r="O6" s="55">
        <f>Karen!O6+Sharon!O6+Elizabeth!O6+Janet!O6+Catherine!O6+Marque!O6+Jasmine!O6+Roshanda!O6+Alisson!O6+Suzanne!O6+Alexxis!O6+Alexandria!O6</f>
        <v>9</v>
      </c>
      <c r="P6" s="55">
        <f>Karen!P6+Sharon!P6+Elizabeth!P6+Janet!P6+Catherine!P6+Marque!P6+Jasmine!P6+Roshanda!P6+Alisson!P6+Suzanne!P6+Alexxis!P6+Alexandria!P6</f>
        <v>18</v>
      </c>
      <c r="Q6" s="55">
        <f>Karen!Q6+Sharon!Q6+Elizabeth!Q6+Janet!Q6+Catherine!Q6+Marque!Q6+Jasmine!Q6+Roshanda!Q6+Alisson!Q6+Suzanne!Q6+Alexxis!Q6+Alexandria!Q6</f>
        <v>10</v>
      </c>
      <c r="R6" s="55">
        <f>Karen!R6+Sharon!R6+Elizabeth!R6+Janet!R6+Catherine!R6+Marque!R6+Jasmine!R6+Roshanda!R6+Alisson!R6+Suzanne!R6+Alexxis!R6+Alexandria!R6</f>
        <v>46</v>
      </c>
      <c r="S6" s="55">
        <v>13</v>
      </c>
      <c r="T6" s="55">
        <v>36</v>
      </c>
      <c r="U6" s="53"/>
    </row>
    <row r="7" spans="1:21" ht="12.75">
      <c r="A7" s="2">
        <v>4</v>
      </c>
      <c r="B7" s="14">
        <v>38699</v>
      </c>
      <c r="C7" s="2" t="s">
        <v>54</v>
      </c>
      <c r="D7" s="3">
        <f>Karen!D7+Sharon!D7+Elizabeth!D7+Janet!D7+Catherine!D7+Marque!D7+Jasmine!D7+Roshanda!D7+Alisson!D7+Suzanne!D7+Alexxis!D7+Alexandria!D7</f>
        <v>42</v>
      </c>
      <c r="E7" s="3">
        <f>Karen!E7+Sharon!E7+Elizabeth!E7+Janet!E7+Catherine!E7+Marque!E7+Jasmine!E7+Roshanda!E7+Alisson!E7+Suzanne!E7+Alexxis!E7+Alexandria!E7</f>
        <v>17</v>
      </c>
      <c r="F7" s="45">
        <f t="shared" si="0"/>
        <v>40.476190476190474</v>
      </c>
      <c r="G7" s="3">
        <f>Karen!G7+Sharon!G7+Elizabeth!G7+Janet!G7+Catherine!G7+Marque!G7+Jasmine!G7+Roshanda!G7+Alisson!G7+Suzanne!G7+Alexxis!G7+Alexandria!G7</f>
        <v>34</v>
      </c>
      <c r="H7" s="3">
        <f>Karen!H7+Sharon!H7+Elizabeth!H7+Janet!H7+Catherine!H7+Marque!H7+Jasmine!H7+Roshanda!H7+Alisson!H7+Suzanne!H7+Alexxis!H7+Alexandria!H7</f>
        <v>19</v>
      </c>
      <c r="I7" s="45">
        <f t="shared" si="1"/>
        <v>55.88235294117648</v>
      </c>
      <c r="J7" s="3">
        <f>Karen!J7+Sharon!J7+Elizabeth!J7+Janet!J7+Catherine!J7+Marque!J7+Jasmine!J7+Roshanda!J7+Alisson!J7+Suzanne!J7+Alexxis!J7+Alexandria!J7</f>
        <v>8</v>
      </c>
      <c r="K7" s="3">
        <f>Karen!K7+Sharon!K7+Elizabeth!K7+Janet!K7+Catherine!K7+Marque!K7+Jasmine!K7+Roshanda!K7+Alisson!K7+Suzanne!K7+Alexxis!K7+Alexandria!K7</f>
        <v>2</v>
      </c>
      <c r="L7" s="45">
        <f t="shared" si="2"/>
        <v>25</v>
      </c>
      <c r="M7" s="52">
        <f t="shared" si="3"/>
        <v>59</v>
      </c>
      <c r="N7" s="3">
        <f>Karen!N7+Sharon!N7+Elizabeth!N7+Janet!N7+Catherine!N7+Marque!N7+Jasmine!N7+Roshanda!N7+Alisson!N7+Suzanne!N7+Alexxis!N7+Alexandria!N7</f>
        <v>10</v>
      </c>
      <c r="O7" s="3">
        <f>Karen!O7+Sharon!O7+Elizabeth!O7+Janet!O7+Catherine!O7+Marque!O7+Jasmine!O7+Roshanda!O7+Alisson!O7+Suzanne!O7+Alexxis!O7+Alexandria!O7</f>
        <v>9</v>
      </c>
      <c r="P7" s="3">
        <f>Karen!P7+Sharon!P7+Elizabeth!P7+Janet!P7+Catherine!P7+Marque!P7+Jasmine!P7+Roshanda!P7+Alisson!P7+Suzanne!P7+Alexxis!P7+Alexandria!P7</f>
        <v>38</v>
      </c>
      <c r="Q7" s="3">
        <f>Karen!Q7+Sharon!Q7+Elizabeth!Q7+Janet!Q7+Catherine!Q7+Marque!Q7+Jasmine!Q7+Roshanda!Q7+Alisson!Q7+Suzanne!Q7+Alexxis!Q7+Alexandria!Q7</f>
        <v>21</v>
      </c>
      <c r="R7" s="3">
        <f>Karen!R7+Sharon!R7+Elizabeth!R7+Janet!R7+Catherine!R7+Marque!R7+Jasmine!R7+Roshanda!R7+Alisson!R7+Suzanne!R7+Alexxis!R7+Alexandria!R7</f>
        <v>32</v>
      </c>
      <c r="S7" s="3">
        <v>69</v>
      </c>
      <c r="T7" s="3">
        <v>59</v>
      </c>
      <c r="U7" s="2"/>
    </row>
    <row r="8" spans="1:21" ht="12.75">
      <c r="A8" s="2">
        <v>5</v>
      </c>
      <c r="B8" s="14">
        <v>38701</v>
      </c>
      <c r="C8" s="2" t="s">
        <v>55</v>
      </c>
      <c r="D8" s="3">
        <f>Karen!D8+Sharon!D8+Elizabeth!D8+Janet!D8+Catherine!D8+Marque!D8+Jasmine!D8+Roshanda!D8+Alisson!D8+Suzanne!D8+Alexxis!D8+Alexandria!D8</f>
        <v>42</v>
      </c>
      <c r="E8" s="3">
        <f>Karen!E8+Sharon!E8+Elizabeth!E8+Janet!E8+Catherine!E8+Marque!E8+Jasmine!E8+Roshanda!E8+Alisson!E8+Suzanne!E8+Alexxis!E8+Alexandria!E8</f>
        <v>18</v>
      </c>
      <c r="F8" s="45">
        <f t="shared" si="0"/>
        <v>42.857142857142854</v>
      </c>
      <c r="G8" s="3">
        <f>Karen!G8+Sharon!G8+Elizabeth!G8+Janet!G8+Catherine!G8+Marque!G8+Jasmine!G8+Roshanda!G8+Alisson!G8+Suzanne!G8+Alexxis!G8+Alexandria!G8</f>
        <v>10</v>
      </c>
      <c r="H8" s="3">
        <f>Karen!H8+Sharon!H8+Elizabeth!H8+Janet!H8+Catherine!H8+Marque!H8+Jasmine!H8+Roshanda!H8+Alisson!H8+Suzanne!H8+Alexxis!H8+Alexandria!H8</f>
        <v>6</v>
      </c>
      <c r="I8" s="45">
        <f t="shared" si="1"/>
        <v>60</v>
      </c>
      <c r="J8" s="3">
        <f>Karen!J8+Sharon!J8+Elizabeth!J8+Janet!J8+Catherine!J8+Marque!J8+Jasmine!J8+Roshanda!J8+Alisson!J8+Suzanne!J8+Alexxis!J8+Alexandria!J8</f>
        <v>5</v>
      </c>
      <c r="K8" s="3">
        <f>Karen!K8+Sharon!K8+Elizabeth!K8+Janet!K8+Catherine!K8+Marque!K8+Jasmine!K8+Roshanda!K8+Alisson!K8+Suzanne!K8+Alexxis!K8+Alexandria!K8</f>
        <v>1</v>
      </c>
      <c r="L8" s="45">
        <f t="shared" si="2"/>
        <v>20</v>
      </c>
      <c r="M8" s="52">
        <f t="shared" si="3"/>
        <v>45</v>
      </c>
      <c r="N8" s="3">
        <f>Karen!N8+Sharon!N8+Elizabeth!N8+Janet!N8+Catherine!N8+Marque!N8+Jasmine!N8+Roshanda!N8+Alisson!N8+Suzanne!N8+Alexxis!N8+Alexandria!N8</f>
        <v>15</v>
      </c>
      <c r="O8" s="3">
        <f>Karen!O8+Sharon!O8+Elizabeth!O8+Janet!O8+Catherine!O8+Marque!O8+Jasmine!O8+Roshanda!O8+Alisson!O8+Suzanne!O8+Alexxis!O8+Alexandria!O8</f>
        <v>9</v>
      </c>
      <c r="P8" s="3">
        <f>Karen!P8+Sharon!P8+Elizabeth!P8+Janet!P8+Catherine!P8+Marque!P8+Jasmine!P8+Roshanda!P8+Alisson!P8+Suzanne!P8+Alexxis!P8+Alexandria!P8</f>
        <v>15</v>
      </c>
      <c r="Q8" s="3">
        <f>Karen!Q8+Sharon!Q8+Elizabeth!Q8+Janet!Q8+Catherine!Q8+Marque!Q8+Jasmine!Q8+Roshanda!Q8+Alisson!Q8+Suzanne!Q8+Alexxis!Q8+Alexandria!Q8</f>
        <v>11</v>
      </c>
      <c r="R8" s="3">
        <f>Karen!R8+Sharon!R8+Elizabeth!R8+Janet!R8+Catherine!R8+Marque!R8+Jasmine!R8+Roshanda!R8+Alisson!R8+Suzanne!R8+Alexxis!R8+Alexandria!R8</f>
        <v>18</v>
      </c>
      <c r="S8" s="3">
        <v>46</v>
      </c>
      <c r="T8" s="3">
        <v>45</v>
      </c>
      <c r="U8" s="2"/>
    </row>
    <row r="9" spans="1:21" ht="12.75">
      <c r="A9" s="2">
        <v>6</v>
      </c>
      <c r="B9" s="14">
        <v>38703</v>
      </c>
      <c r="C9" s="2" t="s">
        <v>56</v>
      </c>
      <c r="D9" s="3">
        <f>Karen!D9+Sharon!D9+Elizabeth!D9+Janet!D9+Catherine!D9+Marque!D9+Jasmine!D9+Roshanda!D9+Alisson!D9+Suzanne!D9+Alexxis!D9+Alexandria!D9</f>
        <v>32</v>
      </c>
      <c r="E9" s="3">
        <f>Karen!E9+Sharon!E9+Elizabeth!E9+Janet!E9+Catherine!E9+Marque!E9+Jasmine!E9+Roshanda!E9+Alisson!E9+Suzanne!E9+Alexxis!E9+Alexandria!E9</f>
        <v>13</v>
      </c>
      <c r="F9" s="45">
        <f t="shared" si="0"/>
        <v>40.625</v>
      </c>
      <c r="G9" s="3">
        <f>Karen!G9+Sharon!G9+Elizabeth!G9+Janet!G9+Catherine!G9+Marque!G9+Jasmine!G9+Roshanda!G9+Alisson!G9+Suzanne!G9+Alexxis!G9+Alexandria!G9</f>
        <v>10</v>
      </c>
      <c r="H9" s="3">
        <f>Karen!H9+Sharon!H9+Elizabeth!H9+Janet!H9+Catherine!H9+Marque!H9+Jasmine!H9+Roshanda!H9+Alisson!H9+Suzanne!H9+Alexxis!H9+Alexandria!H9</f>
        <v>4</v>
      </c>
      <c r="I9" s="45">
        <f t="shared" si="1"/>
        <v>40</v>
      </c>
      <c r="J9" s="3">
        <f>Karen!J9+Sharon!J9+Elizabeth!J9+Janet!J9+Catherine!J9+Marque!J9+Jasmine!J9+Roshanda!J9+Alisson!J9+Suzanne!J9+Alexxis!J9+Alexandria!J9</f>
        <v>3</v>
      </c>
      <c r="K9" s="3">
        <f>Karen!K9+Sharon!K9+Elizabeth!K9+Janet!K9+Catherine!K9+Marque!K9+Jasmine!K9+Roshanda!K9+Alisson!K9+Suzanne!K9+Alexxis!K9+Alexandria!K9</f>
        <v>2</v>
      </c>
      <c r="L9" s="45">
        <f t="shared" si="2"/>
        <v>66.66666666666667</v>
      </c>
      <c r="M9" s="52">
        <f t="shared" si="3"/>
        <v>36</v>
      </c>
      <c r="N9" s="3">
        <f>Karen!N9+Sharon!N9+Elizabeth!N9+Janet!N9+Catherine!N9+Marque!N9+Jasmine!N9+Roshanda!N9+Alisson!N9+Suzanne!N9+Alexxis!N9+Alexandria!N9</f>
        <v>4</v>
      </c>
      <c r="O9" s="3">
        <f>Karen!O9+Sharon!O9+Elizabeth!O9+Janet!O9+Catherine!O9+Marque!O9+Jasmine!O9+Roshanda!O9+Alisson!O9+Suzanne!O9+Alexxis!O9+Alexandria!O9</f>
        <v>8</v>
      </c>
      <c r="P9" s="3">
        <f>Karen!P9+Sharon!P9+Elizabeth!P9+Janet!P9+Catherine!P9+Marque!P9+Jasmine!P9+Roshanda!P9+Alisson!P9+Suzanne!P9+Alexxis!P9+Alexandria!P9</f>
        <v>23</v>
      </c>
      <c r="Q9" s="3">
        <f>Karen!Q9+Sharon!Q9+Elizabeth!Q9+Janet!Q9+Catherine!Q9+Marque!Q9+Jasmine!Q9+Roshanda!Q9+Alisson!Q9+Suzanne!Q9+Alexxis!Q9+Alexandria!Q9</f>
        <v>7</v>
      </c>
      <c r="R9" s="3">
        <f>Karen!R9+Sharon!R9+Elizabeth!R9+Janet!R9+Catherine!R9+Marque!R9+Jasmine!R9+Roshanda!R9+Alisson!R9+Suzanne!R9+Alexxis!R9+Alexandria!R9</f>
        <v>17</v>
      </c>
      <c r="S9" s="3">
        <v>71</v>
      </c>
      <c r="T9" s="3">
        <v>43</v>
      </c>
      <c r="U9" s="2"/>
    </row>
    <row r="10" spans="1:21" ht="12.75">
      <c r="A10" s="2">
        <v>7</v>
      </c>
      <c r="B10" s="14">
        <v>38720</v>
      </c>
      <c r="C10" s="2" t="s">
        <v>57</v>
      </c>
      <c r="D10" s="3">
        <f>Karen!D10+Sharon!D10+Elizabeth!D10+Janet!D10+Catherine!D10+Marque!D10+Jasmine!D10+Roshanda!D10+Alisson!D10+Suzanne!D10+Alexxis!D10+Alexandria!D10</f>
        <v>54</v>
      </c>
      <c r="E10" s="3">
        <f>Karen!E10+Sharon!E10+Elizabeth!E10+Janet!E10+Catherine!E10+Marque!E10+Jasmine!E10+Roshanda!E10+Alisson!E10+Suzanne!E10+Alexxis!E10+Alexandria!E10</f>
        <v>17</v>
      </c>
      <c r="F10" s="45">
        <f t="shared" si="0"/>
        <v>31.48148148148148</v>
      </c>
      <c r="G10" s="3">
        <f>Karen!G10+Sharon!G10+Elizabeth!G10+Janet!G10+Catherine!G10+Marque!G10+Jasmine!G10+Roshanda!G10+Alisson!G10+Suzanne!G10+Alexxis!G10+Alexandria!G10</f>
        <v>4</v>
      </c>
      <c r="H10" s="3">
        <f>Karen!H10+Sharon!H10+Elizabeth!H10+Janet!H10+Catherine!H10+Marque!H10+Jasmine!H10+Roshanda!H10+Alisson!H10+Suzanne!H10+Alexxis!H10+Alexandria!H10</f>
        <v>1</v>
      </c>
      <c r="I10" s="45">
        <f t="shared" si="1"/>
        <v>25</v>
      </c>
      <c r="J10" s="3">
        <f>Karen!J10+Sharon!J10+Elizabeth!J10+Janet!J10+Catherine!J10+Marque!J10+Jasmine!J10+Roshanda!J10+Alisson!J10+Suzanne!J10+Alexxis!J10+Alexandria!J10</f>
        <v>3</v>
      </c>
      <c r="K10" s="3">
        <f>Karen!K10+Sharon!K10+Elizabeth!K10+Janet!K10+Catherine!K10+Marque!K10+Jasmine!K10+Roshanda!K10+Alisson!K10+Suzanne!K10+Alexxis!K10+Alexandria!K10</f>
        <v>0</v>
      </c>
      <c r="L10" s="45">
        <f t="shared" si="2"/>
        <v>0</v>
      </c>
      <c r="M10" s="52">
        <f t="shared" si="3"/>
        <v>35</v>
      </c>
      <c r="N10" s="3">
        <f>Karen!N10+Sharon!N10+Elizabeth!N10+Janet!N10+Catherine!N10+Marque!N10+Jasmine!N10+Roshanda!N10+Alisson!N10+Suzanne!N10+Alexxis!N10+Alexandria!N10</f>
        <v>8</v>
      </c>
      <c r="O10" s="3">
        <f>Karen!O10+Sharon!O10+Elizabeth!O10+Janet!O10+Catherine!O10+Marque!O10+Jasmine!O10+Roshanda!O10+Alisson!O10+Suzanne!O10+Alexxis!O10+Alexandria!O10</f>
        <v>9</v>
      </c>
      <c r="P10" s="3">
        <f>Karen!P10+Sharon!P10+Elizabeth!P10+Janet!P10+Catherine!P10+Marque!P10+Jasmine!P10+Roshanda!P10+Alisson!P10+Suzanne!P10+Alexxis!P10+Alexandria!P10</f>
        <v>16</v>
      </c>
      <c r="Q10" s="3">
        <f>Karen!Q10+Sharon!Q10+Elizabeth!Q10+Janet!Q10+Catherine!Q10+Marque!Q10+Jasmine!Q10+Roshanda!Q10+Alisson!Q10+Suzanne!Q10+Alexxis!Q10+Alexandria!Q10</f>
        <v>10</v>
      </c>
      <c r="R10" s="3">
        <f>Karen!R10+Sharon!R10+Elizabeth!R10+Janet!R10+Catherine!R10+Marque!R10+Jasmine!R10+Roshanda!R10+Alisson!R10+Suzanne!R10+Alexxis!R10+Alexandria!R10</f>
        <v>26</v>
      </c>
      <c r="S10" s="3">
        <v>45</v>
      </c>
      <c r="T10" s="3">
        <v>33</v>
      </c>
      <c r="U10" s="2"/>
    </row>
    <row r="11" spans="1:21" ht="12.75">
      <c r="A11" s="2">
        <v>8</v>
      </c>
      <c r="B11" s="14">
        <v>38721</v>
      </c>
      <c r="C11" s="2" t="s">
        <v>58</v>
      </c>
      <c r="D11" s="3">
        <f>Karen!D11+Sharon!D11+Elizabeth!D11+Janet!D11+Catherine!D11+Marque!D11+Jasmine!D11+Roshanda!D11+Alisson!D11+Suzanne!D11+Alexxis!D11+Alexandria!D11</f>
        <v>42</v>
      </c>
      <c r="E11" s="3">
        <f>Karen!E11+Sharon!E11+Elizabeth!E11+Janet!E11+Catherine!E11+Marque!E11+Jasmine!E11+Roshanda!E11+Alisson!E11+Suzanne!E11+Alexxis!E11+Alexandria!E11</f>
        <v>16</v>
      </c>
      <c r="F11" s="45">
        <f t="shared" si="0"/>
        <v>38.095238095238095</v>
      </c>
      <c r="G11" s="3">
        <f>Karen!G11+Sharon!G11+Elizabeth!G11+Janet!G11+Catherine!G11+Marque!G11+Jasmine!G11+Roshanda!G11+Alisson!G11+Suzanne!G11+Alexxis!G11+Alexandria!G11</f>
        <v>24</v>
      </c>
      <c r="H11" s="3">
        <f>Karen!H11+Sharon!H11+Elizabeth!H11+Janet!H11+Catherine!H11+Marque!H11+Jasmine!H11+Roshanda!H11+Alisson!H11+Suzanne!H11+Alexxis!H11+Alexandria!H11</f>
        <v>10</v>
      </c>
      <c r="I11" s="45">
        <f t="shared" si="1"/>
        <v>41.66666666666667</v>
      </c>
      <c r="J11" s="3">
        <f>Karen!J11+Sharon!J11+Elizabeth!J11+Janet!J11+Catherine!J11+Marque!J11+Jasmine!J11+Roshanda!J11+Alisson!J11+Suzanne!J11+Alexxis!J11+Alexandria!J11</f>
        <v>0</v>
      </c>
      <c r="K11" s="3">
        <f>Karen!K11+Sharon!K11+Elizabeth!K11+Janet!K11+Catherine!K11+Marque!K11+Jasmine!K11+Roshanda!K11+Alisson!K11+Suzanne!K11+Alexxis!K11+Alexandria!K11</f>
        <v>0</v>
      </c>
      <c r="L11" s="45">
        <f t="shared" si="2"/>
        <v>100</v>
      </c>
      <c r="M11" s="52">
        <f t="shared" si="3"/>
        <v>42</v>
      </c>
      <c r="N11" s="3">
        <f>Karen!N11+Sharon!N11+Elizabeth!N11+Janet!N11+Catherine!N11+Marque!N11+Jasmine!N11+Roshanda!N11+Alisson!N11+Suzanne!N11+Alexxis!N11+Alexandria!N11</f>
        <v>6</v>
      </c>
      <c r="O11" s="3">
        <f>Karen!O11+Sharon!O11+Elizabeth!O11+Janet!O11+Catherine!O11+Marque!O11+Jasmine!O11+Roshanda!O11+Alisson!O11+Suzanne!O11+Alexxis!O11+Alexandria!O11</f>
        <v>2</v>
      </c>
      <c r="P11" s="3">
        <f>Karen!P11+Sharon!P11+Elizabeth!P11+Janet!P11+Catherine!P11+Marque!P11+Jasmine!P11+Roshanda!P11+Alisson!P11+Suzanne!P11+Alexxis!P11+Alexandria!P11</f>
        <v>7</v>
      </c>
      <c r="Q11" s="3">
        <f>Karen!Q11+Sharon!Q11+Elizabeth!Q11+Janet!Q11+Catherine!Q11+Marque!Q11+Jasmine!Q11+Roshanda!Q11+Alisson!Q11+Suzanne!Q11+Alexxis!Q11+Alexandria!Q11</f>
        <v>13</v>
      </c>
      <c r="R11" s="3">
        <f>Karen!R11+Sharon!R11+Elizabeth!R11+Janet!R11+Catherine!R11+Marque!R11+Jasmine!R11+Roshanda!R11+Alisson!R11+Suzanne!R11+Alexxis!R11+Alexandria!R11</f>
        <v>9</v>
      </c>
      <c r="S11" s="3">
        <v>103</v>
      </c>
      <c r="T11" s="3">
        <v>42</v>
      </c>
      <c r="U11" s="2"/>
    </row>
    <row r="12" spans="1:21" ht="12.75">
      <c r="A12" s="2">
        <v>9</v>
      </c>
      <c r="B12" s="14">
        <v>38722</v>
      </c>
      <c r="C12" s="2" t="s">
        <v>59</v>
      </c>
      <c r="D12" s="3">
        <f>Karen!D12+Sharon!D12+Elizabeth!D12+Janet!D12+Catherine!D12+Marque!D12+Jasmine!D12+Roshanda!D12+Alisson!D12+Suzanne!D12+Alexxis!D12+Alexandria!D12</f>
        <v>56</v>
      </c>
      <c r="E12" s="3">
        <f>Karen!E12+Sharon!E12+Elizabeth!E12+Janet!E12+Catherine!E12+Marque!E12+Jasmine!E12+Roshanda!E12+Alisson!E12+Suzanne!E12+Alexxis!E12+Alexandria!E12</f>
        <v>20</v>
      </c>
      <c r="F12" s="45">
        <f t="shared" si="0"/>
        <v>35.714285714285715</v>
      </c>
      <c r="G12" s="3">
        <f>Karen!G12+Sharon!G12+Elizabeth!G12+Janet!G12+Catherine!G12+Marque!G12+Jasmine!G12+Roshanda!G12+Alisson!G12+Suzanne!G12+Alexxis!G12+Alexandria!G12</f>
        <v>23</v>
      </c>
      <c r="H12" s="3">
        <f>Karen!H12+Sharon!H12+Elizabeth!H12+Janet!H12+Catherine!H12+Marque!H12+Jasmine!H12+Roshanda!H12+Alisson!H12+Suzanne!H12+Alexxis!H12+Alexandria!H12</f>
        <v>11</v>
      </c>
      <c r="I12" s="45">
        <f t="shared" si="1"/>
        <v>47.826086956521735</v>
      </c>
      <c r="J12" s="3">
        <f>Karen!J12+Sharon!J12+Elizabeth!J12+Janet!J12+Catherine!J12+Marque!J12+Jasmine!J12+Roshanda!J12+Alisson!J12+Suzanne!J12+Alexxis!J12+Alexandria!J12</f>
        <v>7</v>
      </c>
      <c r="K12" s="3">
        <f>Karen!K12+Sharon!K12+Elizabeth!K12+Janet!K12+Catherine!K12+Marque!K12+Jasmine!K12+Roshanda!K12+Alisson!K12+Suzanne!K12+Alexxis!K12+Alexandria!K12</f>
        <v>1</v>
      </c>
      <c r="L12" s="45">
        <f t="shared" si="2"/>
        <v>14.285714285714286</v>
      </c>
      <c r="M12" s="52">
        <f t="shared" si="3"/>
        <v>54</v>
      </c>
      <c r="N12" s="3">
        <f>Karen!N12+Sharon!N12+Elizabeth!N12+Janet!N12+Catherine!N12+Marque!N12+Jasmine!N12+Roshanda!N12+Alisson!N12+Suzanne!N12+Alexxis!N12+Alexandria!N12</f>
        <v>11</v>
      </c>
      <c r="O12" s="3">
        <f>Karen!O12+Sharon!O12+Elizabeth!O12+Janet!O12+Catherine!O12+Marque!O12+Jasmine!O12+Roshanda!O12+Alisson!O12+Suzanne!O12+Alexxis!O12+Alexandria!O12</f>
        <v>16</v>
      </c>
      <c r="P12" s="3">
        <f>Karen!P12+Sharon!P12+Elizabeth!P12+Janet!P12+Catherine!P12+Marque!P12+Jasmine!P12+Roshanda!P12+Alisson!P12+Suzanne!P12+Alexxis!P12+Alexandria!P12</f>
        <v>0</v>
      </c>
      <c r="Q12" s="3">
        <f>Karen!Q12+Sharon!Q12+Elizabeth!Q12+Janet!Q12+Catherine!Q12+Marque!Q12+Jasmine!Q12+Roshanda!Q12+Alisson!Q12+Suzanne!Q12+Alexxis!Q12+Alexandria!Q12</f>
        <v>13</v>
      </c>
      <c r="R12" s="3">
        <f>Karen!R12+Sharon!R12+Elizabeth!R12+Janet!R12+Catherine!R12+Marque!R12+Jasmine!R12+Roshanda!R12+Alisson!R12+Suzanne!R12+Alexxis!R12+Alexandria!R12</f>
        <v>40</v>
      </c>
      <c r="S12" s="3">
        <v>36</v>
      </c>
      <c r="T12" s="3">
        <v>54</v>
      </c>
      <c r="U12" s="2"/>
    </row>
    <row r="13" spans="1:21" ht="12.75">
      <c r="A13" s="2">
        <v>10</v>
      </c>
      <c r="B13" s="14">
        <v>38727</v>
      </c>
      <c r="C13" s="2" t="s">
        <v>60</v>
      </c>
      <c r="D13" s="3">
        <f>Karen!D13+Sharon!D13+Elizabeth!D13+Janet!D13+Catherine!D13+Marque!D13+Jasmine!D13+Roshanda!D13+Alisson!D13+Suzanne!D13+Alexxis!D13+Alexandria!D13</f>
        <v>56</v>
      </c>
      <c r="E13" s="3">
        <f>Karen!E13+Sharon!E13+Elizabeth!E13+Janet!E13+Catherine!E13+Marque!E13+Jasmine!E13+Roshanda!E13+Alisson!E13+Suzanne!E13+Alexxis!E13+Alexandria!E13</f>
        <v>25</v>
      </c>
      <c r="F13" s="45">
        <f t="shared" si="0"/>
        <v>44.642857142857146</v>
      </c>
      <c r="G13" s="3">
        <f>Karen!G13+Sharon!G13+Elizabeth!G13+Janet!G13+Catherine!G13+Marque!G13+Jasmine!G13+Roshanda!G13+Alisson!G13+Suzanne!G13+Alexxis!G13+Alexandria!G13</f>
        <v>12</v>
      </c>
      <c r="H13" s="3">
        <f>Karen!H13+Sharon!H13+Elizabeth!H13+Janet!H13+Catherine!H13+Marque!H13+Jasmine!H13+Roshanda!H13+Alisson!H13+Suzanne!H13+Alexxis!H13+Alexandria!H13</f>
        <v>6</v>
      </c>
      <c r="I13" s="45">
        <f t="shared" si="1"/>
        <v>50</v>
      </c>
      <c r="J13" s="3">
        <f>Karen!J13+Sharon!J13+Elizabeth!J13+Janet!J13+Catherine!J13+Marque!J13+Jasmine!J13+Roshanda!J13+Alisson!J13+Suzanne!J13+Alexxis!J13+Alexandria!J13</f>
        <v>5</v>
      </c>
      <c r="K13" s="3">
        <f>Karen!K13+Sharon!K13+Elizabeth!K13+Janet!K13+Catherine!K13+Marque!K13+Jasmine!K13+Roshanda!K13+Alisson!K13+Suzanne!K13+Alexxis!K13+Alexandria!K13</f>
        <v>1</v>
      </c>
      <c r="L13" s="45">
        <f t="shared" si="2"/>
        <v>20</v>
      </c>
      <c r="M13" s="52">
        <f t="shared" si="3"/>
        <v>59</v>
      </c>
      <c r="N13" s="3">
        <f>Karen!N13+Sharon!N13+Elizabeth!N13+Janet!N13+Catherine!N13+Marque!N13+Jasmine!N13+Roshanda!N13+Alisson!N13+Suzanne!N13+Alexxis!N13+Alexandria!N13</f>
        <v>18</v>
      </c>
      <c r="O13" s="3">
        <f>Karen!O13+Sharon!O13+Elizabeth!O13+Janet!O13+Catherine!O13+Marque!O13+Jasmine!O13+Roshanda!O13+Alisson!O13+Suzanne!O13+Alexxis!O13+Alexandria!O13</f>
        <v>15</v>
      </c>
      <c r="P13" s="3">
        <f>Karen!P13+Sharon!P13+Elizabeth!P13+Janet!P13+Catherine!P13+Marque!P13+Jasmine!P13+Roshanda!P13+Alisson!P13+Suzanne!P13+Alexxis!P13+Alexandria!P13</f>
        <v>6</v>
      </c>
      <c r="Q13" s="3">
        <f>Karen!Q13+Sharon!Q13+Elizabeth!Q13+Janet!Q13+Catherine!Q13+Marque!Q13+Jasmine!Q13+Roshanda!Q13+Alisson!Q13+Suzanne!Q13+Alexxis!Q13+Alexandria!Q13</f>
        <v>14</v>
      </c>
      <c r="R13" s="3">
        <f>Karen!R13+Sharon!R13+Elizabeth!R13+Janet!R13+Catherine!R13+Marque!R13+Jasmine!R13+Roshanda!R13+Alisson!R13+Suzanne!R13+Alexxis!R13+Alexandria!R13</f>
        <v>22</v>
      </c>
      <c r="S13" s="3">
        <v>36</v>
      </c>
      <c r="T13" s="3">
        <v>59</v>
      </c>
      <c r="U13" s="2"/>
    </row>
    <row r="14" spans="1:21" ht="12.75">
      <c r="A14" s="2">
        <v>11</v>
      </c>
      <c r="B14" s="14">
        <v>38729</v>
      </c>
      <c r="C14" s="3" t="s">
        <v>51</v>
      </c>
      <c r="D14" s="3">
        <f>Karen!D14+Sharon!D14+Elizabeth!D14+Janet!D14+Catherine!D14+Marque!D14+Jasmine!D14+Roshanda!D14+Alisson!D14+Suzanne!D14+Alexxis!D14+Alexandria!D14</f>
        <v>65</v>
      </c>
      <c r="E14" s="3">
        <f>Karen!E14+Sharon!E14+Elizabeth!E14+Janet!E14+Catherine!E14+Marque!E14+Jasmine!E14+Roshanda!E14+Alisson!E14+Suzanne!E14+Alexxis!E14+Alexandria!E14</f>
        <v>31</v>
      </c>
      <c r="F14" s="45">
        <f t="shared" si="0"/>
        <v>47.69230769230769</v>
      </c>
      <c r="G14" s="3">
        <f>Karen!G14+Sharon!G14+Elizabeth!G14+Janet!G14+Catherine!G14+Marque!G14+Jasmine!G14+Roshanda!G14+Alisson!G14+Suzanne!G14+Alexxis!G14+Alexandria!G14</f>
        <v>26</v>
      </c>
      <c r="H14" s="3">
        <f>Karen!H14+Sharon!H14+Elizabeth!H14+Janet!H14+Catherine!H14+Marque!H14+Jasmine!H14+Roshanda!H14+Alisson!H14+Suzanne!H14+Alexxis!H14+Alexandria!H14</f>
        <v>9</v>
      </c>
      <c r="I14" s="45">
        <f t="shared" si="1"/>
        <v>34.61538461538461</v>
      </c>
      <c r="J14" s="3">
        <f>Karen!J14+Sharon!J14+Elizabeth!J14+Janet!J14+Catherine!J14+Marque!J14+Jasmine!J14+Roshanda!J14+Alisson!J14+Suzanne!J14+Alexxis!J14+Alexandria!J14</f>
        <v>5</v>
      </c>
      <c r="K14" s="3">
        <f>Karen!K14+Sharon!K14+Elizabeth!K14+Janet!K14+Catherine!K14+Marque!K14+Jasmine!K14+Roshanda!K14+Alisson!K14+Suzanne!K14+Alexxis!K14+Alexandria!K14</f>
        <v>0</v>
      </c>
      <c r="L14" s="45">
        <f t="shared" si="2"/>
        <v>0</v>
      </c>
      <c r="M14" s="52">
        <f>E14*2+H14*1+K14*3</f>
        <v>71</v>
      </c>
      <c r="N14" s="3">
        <f>Karen!N14+Sharon!N14+Elizabeth!N14+Janet!N14+Catherine!N14+Marque!N14+Jasmine!N14+Roshanda!N14+Alisson!N14+Suzanne!N14+Alexxis!N14+Alexandria!N14</f>
        <v>21</v>
      </c>
      <c r="O14" s="3">
        <f>Karen!O14+Sharon!O14+Elizabeth!O14+Janet!O14+Catherine!O14+Marque!O14+Jasmine!O14+Roshanda!O14+Alisson!O14+Suzanne!O14+Alexxis!O14+Alexandria!O14</f>
        <v>20</v>
      </c>
      <c r="P14" s="3">
        <f>Karen!P14+Sharon!P14+Elizabeth!P14+Janet!P14+Catherine!P14+Marque!P14+Jasmine!P14+Roshanda!P14+Alisson!P14+Suzanne!P14+Alexxis!P14+Alexandria!P14</f>
        <v>26</v>
      </c>
      <c r="Q14" s="3">
        <f>Karen!Q14+Sharon!Q14+Elizabeth!Q14+Janet!Q14+Catherine!Q14+Marque!Q14+Jasmine!Q14+Roshanda!Q14+Alisson!Q14+Suzanne!Q14+Alexxis!Q14+Alexandria!Q14</f>
        <v>13</v>
      </c>
      <c r="R14" s="3">
        <f>Karen!R14+Sharon!R14+Elizabeth!R14+Janet!R14+Catherine!R14+Marque!R14+Jasmine!R14+Roshanda!R14+Alisson!R14+Suzanne!R14+Alexxis!R14+Alexandria!R14</f>
        <v>53</v>
      </c>
      <c r="S14" s="3">
        <v>28</v>
      </c>
      <c r="T14" s="3">
        <v>71</v>
      </c>
      <c r="U14" s="2"/>
    </row>
    <row r="15" spans="1:21" ht="12.75">
      <c r="A15" s="2">
        <v>12</v>
      </c>
      <c r="B15" s="14">
        <v>38731</v>
      </c>
      <c r="C15" s="2" t="s">
        <v>52</v>
      </c>
      <c r="D15" s="3">
        <f>Karen!D15+Sharon!D15+Elizabeth!D15+Janet!D15+Catherine!D15+Marque!D15+Jasmine!D15+Roshanda!D15+Alisson!D15+Suzanne!D15+Alexxis!D15+Alexandria!D15</f>
        <v>44</v>
      </c>
      <c r="E15" s="3">
        <f>Karen!E15+Sharon!E15+Elizabeth!E15+Janet!E15+Catherine!E15+Marque!E15+Jasmine!E15+Roshanda!E15+Alisson!E15+Suzanne!E15+Alexxis!E15+Alexandria!E15</f>
        <v>15</v>
      </c>
      <c r="F15" s="45">
        <f t="shared" si="0"/>
        <v>34.09090909090909</v>
      </c>
      <c r="G15" s="3">
        <f>Karen!G15+Sharon!G15+Elizabeth!G15+Janet!G15+Catherine!G15+Marque!G15+Jasmine!G15+Roshanda!G15+Alisson!G15+Suzanne!G15+Alexxis!G15+Alexandria!G15</f>
        <v>29</v>
      </c>
      <c r="H15" s="3">
        <f>Karen!H15+Sharon!H15+Elizabeth!H15+Janet!H15+Catherine!H15+Marque!H15+Jasmine!H15+Roshanda!H15+Alisson!H15+Suzanne!H15+Alexxis!H15+Alexandria!H15</f>
        <v>17</v>
      </c>
      <c r="I15" s="45">
        <f t="shared" si="1"/>
        <v>58.62068965517241</v>
      </c>
      <c r="J15" s="3">
        <f>Karen!J15+Sharon!J15+Elizabeth!J15+Janet!J15+Catherine!J15+Marque!J15+Jasmine!J15+Roshanda!J15+Alisson!J15+Suzanne!J15+Alexxis!J15+Alexandria!J15</f>
        <v>5</v>
      </c>
      <c r="K15" s="3">
        <f>Karen!K15+Sharon!K15+Elizabeth!K15+Janet!K15+Catherine!K15+Marque!K15+Jasmine!K15+Roshanda!K15+Alisson!K15+Suzanne!K15+Alexxis!K15+Alexandria!K15</f>
        <v>0</v>
      </c>
      <c r="L15" s="45">
        <f t="shared" si="2"/>
        <v>0</v>
      </c>
      <c r="M15" s="52">
        <f t="shared" si="3"/>
        <v>47</v>
      </c>
      <c r="N15" s="3">
        <f>Karen!N15+Sharon!N15+Elizabeth!N15+Janet!N15+Catherine!N15+Marque!N15+Jasmine!N15+Roshanda!N15+Alisson!N15+Suzanne!N15+Alexxis!N15+Alexandria!N15</f>
        <v>12</v>
      </c>
      <c r="O15" s="3">
        <f>Karen!O15+Sharon!O15+Elizabeth!O15+Janet!O15+Catherine!O15+Marque!O15+Jasmine!O15+Roshanda!O15+Alisson!O15+Suzanne!O15+Alexxis!O15+Alexandria!O15</f>
        <v>12</v>
      </c>
      <c r="P15" s="3">
        <f>Karen!P15+Sharon!P15+Elizabeth!P15+Janet!P15+Catherine!P15+Marque!P15+Jasmine!P15+Roshanda!P15+Alisson!P15+Suzanne!P15+Alexxis!P15+Alexandria!P15</f>
        <v>16</v>
      </c>
      <c r="Q15" s="3">
        <f>Karen!Q15+Sharon!Q15+Elizabeth!Q15+Janet!Q15+Catherine!Q15+Marque!Q15+Jasmine!Q15+Roshanda!Q15+Alisson!Q15+Suzanne!Q15+Alexxis!Q15+Alexandria!Q15</f>
        <v>22</v>
      </c>
      <c r="R15" s="3">
        <f>Karen!R15+Sharon!R15+Elizabeth!R15+Janet!R15+Catherine!R15+Marque!R15+Jasmine!R15+Roshanda!R15+Alisson!R15+Suzanne!R15+Alexxis!R15+Alexandria!R15</f>
        <v>26</v>
      </c>
      <c r="S15" s="3">
        <v>61</v>
      </c>
      <c r="T15" s="3">
        <v>47</v>
      </c>
      <c r="U15" s="2"/>
    </row>
    <row r="16" spans="1:21" ht="12.75">
      <c r="A16" s="2">
        <v>13</v>
      </c>
      <c r="B16" s="14">
        <v>38734</v>
      </c>
      <c r="C16" s="53" t="s">
        <v>53</v>
      </c>
      <c r="D16" s="3">
        <f>Karen!D16+Sharon!D16+Elizabeth!D16+Janet!D16+Catherine!D16+Marque!D16+Jasmine!D16+Roshanda!D16+Alisson!D16+Suzanne!D16+Alexxis!D16+Alexandria!D16</f>
        <v>49</v>
      </c>
      <c r="E16" s="3">
        <f>Karen!E16+Sharon!E16+Elizabeth!E16+Janet!E16+Catherine!E16+Marque!E16+Jasmine!E16+Roshanda!E16+Alisson!E16+Suzanne!E16+Alexxis!E16+Alexandria!E16</f>
        <v>18</v>
      </c>
      <c r="F16" s="45">
        <f t="shared" si="0"/>
        <v>36.734693877551024</v>
      </c>
      <c r="G16" s="3">
        <f>Karen!G16+Sharon!G16+Elizabeth!G16+Janet!G16+Catherine!G16+Marque!G16+Jasmine!G16+Roshanda!G16+Alisson!G16+Suzanne!G16+Alexxis!G16+Alexandria!G16</f>
        <v>23</v>
      </c>
      <c r="H16" s="3">
        <f>Karen!H16+Sharon!H16+Elizabeth!H16+Janet!H16+Catherine!H16+Marque!H16+Jasmine!H16+Roshanda!H16+Alisson!H16+Suzanne!H16+Alexxis!H16+Alexandria!H16</f>
        <v>12</v>
      </c>
      <c r="I16" s="45">
        <f t="shared" si="1"/>
        <v>52.17391304347826</v>
      </c>
      <c r="J16" s="3">
        <f>Karen!J16+Sharon!J16+Elizabeth!J16+Janet!J16+Catherine!J16+Marque!J16+Jasmine!J16+Roshanda!J16+Alisson!J16+Suzanne!J16+Alexxis!J16+Alexandria!J16</f>
        <v>5</v>
      </c>
      <c r="K16" s="3">
        <f>Karen!K16+Sharon!K16+Elizabeth!K16+Janet!K16+Catherine!K16+Marque!K16+Jasmine!K16+Roshanda!K16+Alisson!K16+Suzanne!K16+Alexxis!K16+Alexandria!K16</f>
        <v>0</v>
      </c>
      <c r="L16" s="45">
        <f t="shared" si="2"/>
        <v>0</v>
      </c>
      <c r="M16" s="52">
        <f t="shared" si="3"/>
        <v>48</v>
      </c>
      <c r="N16" s="3">
        <f>Karen!N16+Sharon!N16+Elizabeth!N16+Janet!N16+Catherine!N16+Marque!N16+Jasmine!N16+Roshanda!N16+Alisson!N16+Suzanne!N16+Alexxis!N16+Alexandria!N16</f>
        <v>12</v>
      </c>
      <c r="O16" s="3">
        <f>Karen!O16+Sharon!O16+Elizabeth!O16+Janet!O16+Catherine!O16+Marque!O16+Jasmine!O16+Roshanda!O16+Alisson!O16+Suzanne!O16+Alexxis!O16+Alexandria!O16</f>
        <v>16</v>
      </c>
      <c r="P16" s="3">
        <f>Karen!P16+Sharon!P16+Elizabeth!P16+Janet!P16+Catherine!P16+Marque!P16+Jasmine!P16+Roshanda!P16+Alisson!P16+Suzanne!P16+Alexxis!P16+Alexandria!P16</f>
        <v>11</v>
      </c>
      <c r="Q16" s="3">
        <f>Karen!Q16+Sharon!Q16+Elizabeth!Q16+Janet!Q16+Catherine!Q16+Marque!Q16+Jasmine!Q16+Roshanda!Q16+Alisson!Q16+Suzanne!Q16+Alexxis!Q16+Alexandria!Q16</f>
        <v>13</v>
      </c>
      <c r="R16" s="3">
        <f>Karen!R16+Sharon!R16+Elizabeth!R16+Janet!R16+Catherine!R16+Marque!R16+Jasmine!R16+Roshanda!R16+Alisson!R16+Suzanne!R16+Alexxis!R16+Alexandria!R16</f>
        <v>44</v>
      </c>
      <c r="S16" s="3">
        <v>23</v>
      </c>
      <c r="T16" s="3">
        <v>47</v>
      </c>
      <c r="U16" s="2"/>
    </row>
    <row r="17" spans="1:21" ht="12.75">
      <c r="A17" s="2">
        <v>14</v>
      </c>
      <c r="B17" s="14">
        <v>38736</v>
      </c>
      <c r="C17" s="2" t="s">
        <v>54</v>
      </c>
      <c r="D17" s="3">
        <f>Karen!D17+Sharon!D17+Elizabeth!D17+Janet!D17+Catherine!D17+Marque!D17+Jasmine!D17+Roshanda!D17+Alisson!D17+Suzanne!D17+Alexxis!D17+Alexandria!D17</f>
        <v>46</v>
      </c>
      <c r="E17" s="3">
        <f>Karen!E17+Sharon!E17+Elizabeth!E17+Janet!E17+Catherine!E17+Marque!E17+Jasmine!E17+Roshanda!E17+Alisson!E17+Suzanne!E17+Alexxis!E17+Alexandria!E17</f>
        <v>16</v>
      </c>
      <c r="F17" s="45">
        <f t="shared" si="0"/>
        <v>34.78260869565217</v>
      </c>
      <c r="G17" s="3">
        <f>Karen!G17+Sharon!G17+Elizabeth!G17+Janet!G17+Catherine!G17+Marque!G17+Jasmine!G17+Roshanda!G17+Alisson!G17+Suzanne!G17+Alexxis!G17+Alexandria!G17</f>
        <v>16</v>
      </c>
      <c r="H17" s="3">
        <f>Karen!H17+Sharon!H17+Elizabeth!H17+Janet!H17+Catherine!H17+Marque!H17+Jasmine!H17+Roshanda!H17+Alisson!H17+Suzanne!H17+Alexxis!H17+Alexandria!H17</f>
        <v>7</v>
      </c>
      <c r="I17" s="45">
        <f t="shared" si="1"/>
        <v>43.75</v>
      </c>
      <c r="J17" s="3">
        <f>Karen!J17+Sharon!J17+Elizabeth!J17+Janet!J17+Catherine!J17+Marque!J17+Jasmine!J17+Roshanda!J17+Alisson!J17+Suzanne!J17+Alexxis!J17+Alexandria!J17</f>
        <v>5</v>
      </c>
      <c r="K17" s="3">
        <f>Karen!K17+Sharon!K17+Elizabeth!K17+Janet!K17+Catherine!K17+Marque!K17+Jasmine!K17+Roshanda!K17+Alisson!K17+Suzanne!K17+Alexxis!K17+Alexandria!K17</f>
        <v>1</v>
      </c>
      <c r="L17" s="45">
        <f t="shared" si="2"/>
        <v>20</v>
      </c>
      <c r="M17" s="52">
        <f t="shared" si="3"/>
        <v>42</v>
      </c>
      <c r="N17" s="3">
        <f>Karen!N17+Sharon!N17+Elizabeth!N17+Janet!N17+Catherine!N17+Marque!N17+Jasmine!N17+Roshanda!N17+Alisson!N17+Suzanne!N17+Alexxis!N17+Alexandria!N17</f>
        <v>8</v>
      </c>
      <c r="O17" s="3">
        <f>Karen!O17+Sharon!O17+Elizabeth!O17+Janet!O17+Catherine!O17+Marque!O17+Jasmine!O17+Roshanda!O17+Alisson!O17+Suzanne!O17+Alexxis!O17+Alexandria!O17</f>
        <v>15</v>
      </c>
      <c r="P17" s="3">
        <f>Karen!P17+Sharon!P17+Elizabeth!P17+Janet!P17+Catherine!P17+Marque!P17+Jasmine!P17+Roshanda!P17+Alisson!P17+Suzanne!P17+Alexxis!P17+Alexandria!P17</f>
        <v>31</v>
      </c>
      <c r="Q17" s="3">
        <f>Karen!Q17+Sharon!Q17+Elizabeth!Q17+Janet!Q17+Catherine!Q17+Marque!Q17+Jasmine!Q17+Roshanda!Q17+Alisson!Q17+Suzanne!Q17+Alexxis!Q17+Alexandria!Q17</f>
        <v>13</v>
      </c>
      <c r="R17" s="3">
        <f>Karen!R17+Sharon!R17+Elizabeth!R17+Janet!R17+Catherine!R17+Marque!R17+Jasmine!R17+Roshanda!R17+Alisson!R17+Suzanne!R17+Alexxis!R17+Alexandria!R17</f>
        <v>29</v>
      </c>
      <c r="S17" s="3">
        <v>70</v>
      </c>
      <c r="T17" s="3">
        <v>42</v>
      </c>
      <c r="U17" s="2"/>
    </row>
    <row r="18" spans="1:21" ht="12.75">
      <c r="A18" s="2">
        <v>15</v>
      </c>
      <c r="B18" s="14">
        <v>38745</v>
      </c>
      <c r="C18" s="2" t="s">
        <v>55</v>
      </c>
      <c r="D18" s="3">
        <f>Karen!D18+Sharon!D18+Elizabeth!D18+Janet!D18+Catherine!D18+Marque!D18+Jasmine!D18+Roshanda!D18+Alisson!D18+Suzanne!D18+Alexxis!D18+Alexandria!D18</f>
        <v>45</v>
      </c>
      <c r="E18" s="3">
        <f>Karen!E18+Sharon!E18+Elizabeth!E18+Janet!E18+Catherine!E18+Marque!E18+Jasmine!E18+Roshanda!E18+Alisson!E18+Suzanne!E18+Alexxis!E18+Alexandria!E18</f>
        <v>18</v>
      </c>
      <c r="F18" s="45">
        <f t="shared" si="0"/>
        <v>40</v>
      </c>
      <c r="G18" s="3">
        <f>Karen!G18+Sharon!G18+Elizabeth!G18+Janet!G18+Catherine!G18+Marque!G18+Jasmine!G18+Roshanda!G18+Alisson!G18+Suzanne!G18+Alexxis!G18+Alexandria!G18</f>
        <v>25</v>
      </c>
      <c r="H18" s="3">
        <f>Karen!H18+Sharon!H18+Elizabeth!H18+Janet!H18+Catherine!H18+Marque!H18+Jasmine!H18+Roshanda!H18+Alisson!H18+Suzanne!H18+Alexxis!H18+Alexandria!H18</f>
        <v>14</v>
      </c>
      <c r="I18" s="45">
        <f t="shared" si="1"/>
        <v>56</v>
      </c>
      <c r="J18" s="3">
        <f>Karen!J18+Sharon!J18+Elizabeth!J18+Janet!J18+Catherine!J18+Marque!J18+Jasmine!J18+Roshanda!J18+Alisson!J18+Suzanne!J18+Alexxis!J18+Alexandria!J18</f>
        <v>4</v>
      </c>
      <c r="K18" s="3">
        <f>Karen!K18+Sharon!K18+Elizabeth!K18+Janet!K18+Catherine!K18+Marque!K18+Jasmine!K18+Roshanda!K18+Alisson!K18+Suzanne!K18+Alexxis!K18+Alexandria!K18</f>
        <v>1</v>
      </c>
      <c r="L18" s="45">
        <f t="shared" si="2"/>
        <v>25</v>
      </c>
      <c r="M18" s="52">
        <f t="shared" si="3"/>
        <v>53</v>
      </c>
      <c r="N18" s="3">
        <f>Karen!N18+Sharon!N18+Elizabeth!N18+Janet!N18+Catherine!N18+Marque!N18+Jasmine!N18+Roshanda!N18+Alisson!N18+Suzanne!N18+Alexxis!N18+Alexandria!N18</f>
        <v>10</v>
      </c>
      <c r="O18" s="3">
        <f>Karen!O18+Sharon!O18+Elizabeth!O18+Janet!O18+Catherine!O18+Marque!O18+Jasmine!O18+Roshanda!O18+Alisson!O18+Suzanne!O18+Alexxis!O18+Alexandria!O18</f>
        <v>4</v>
      </c>
      <c r="P18" s="3">
        <f>Karen!P18+Sharon!P18+Elizabeth!P18+Janet!P18+Catherine!P18+Marque!P18+Jasmine!P18+Roshanda!P18+Alisson!P18+Suzanne!P18+Alexxis!P18+Alexandria!P18</f>
        <v>3</v>
      </c>
      <c r="Q18" s="3">
        <f>Karen!Q18+Sharon!Q18+Elizabeth!Q18+Janet!Q18+Catherine!Q18+Marque!Q18+Jasmine!Q18+Roshanda!Q18+Alisson!Q18+Suzanne!Q18+Alexxis!Q18+Alexandria!Q18</f>
        <v>23</v>
      </c>
      <c r="R18" s="3">
        <f>Karen!R18+Sharon!R18+Elizabeth!R18+Janet!R18+Catherine!R18+Marque!R18+Jasmine!R18+Roshanda!R18+Alisson!R18+Suzanne!R18+Alexxis!R18+Alexandria!R18</f>
        <v>35</v>
      </c>
      <c r="S18" s="3">
        <v>60</v>
      </c>
      <c r="T18" s="3">
        <v>55</v>
      </c>
      <c r="U18" s="2"/>
    </row>
    <row r="19" spans="1:21" ht="12.75">
      <c r="A19" s="2">
        <v>16</v>
      </c>
      <c r="B19" s="14">
        <v>38750</v>
      </c>
      <c r="C19" s="2" t="s">
        <v>56</v>
      </c>
      <c r="D19" s="3">
        <f>Karen!D19+Sharon!D19+Elizabeth!D19+Janet!D19+Catherine!D19+Marque!D19+Jasmine!D19+Roshanda!D19+Alisson!D19+Suzanne!D19+Alexxis!D19+Alexandria!D19</f>
        <v>32</v>
      </c>
      <c r="E19" s="3">
        <f>Karen!E19+Sharon!E19+Elizabeth!E19+Janet!E19+Catherine!E19+Marque!E19+Jasmine!E19+Roshanda!E19+Alisson!E19+Suzanne!E19+Alexxis!E19+Alexandria!E19</f>
        <v>16</v>
      </c>
      <c r="F19" s="45">
        <f t="shared" si="0"/>
        <v>50</v>
      </c>
      <c r="G19" s="3">
        <f>Karen!G19+Sharon!G19+Elizabeth!G19+Janet!G19+Catherine!G19+Marque!G19+Jasmine!G19+Roshanda!G19+Alisson!G19+Suzanne!G19+Alexxis!G19+Alexandria!G19</f>
        <v>10</v>
      </c>
      <c r="H19" s="3">
        <f>Karen!H19+Sharon!H19+Elizabeth!H19+Janet!H19+Catherine!H19+Marque!H19+Jasmine!H19+Roshanda!H19+Alisson!H19+Suzanne!H19+Alexxis!H19+Alexandria!H19</f>
        <v>5</v>
      </c>
      <c r="I19" s="45">
        <f t="shared" si="1"/>
        <v>50</v>
      </c>
      <c r="J19" s="3">
        <f>Karen!J19+Sharon!J19+Elizabeth!J19+Janet!J19+Catherine!J19+Marque!J19+Jasmine!J19+Roshanda!J19+Alisson!J19+Suzanne!J19+Alexxis!J19+Alexandria!J19</f>
        <v>1</v>
      </c>
      <c r="K19" s="3">
        <f>Karen!K19+Sharon!K19+Elizabeth!K19+Janet!K19+Catherine!K19+Marque!K19+Jasmine!K19+Roshanda!K19+Alisson!K19+Suzanne!K19+Alexxis!K19+Alexandria!K19</f>
        <v>0</v>
      </c>
      <c r="L19" s="45">
        <f t="shared" si="2"/>
        <v>0</v>
      </c>
      <c r="M19" s="52">
        <f>E19*2+H19*1+K19*3</f>
        <v>37</v>
      </c>
      <c r="N19" s="3">
        <f>Karen!N19+Sharon!N19+Elizabeth!N19+Janet!N19+Catherine!N19+Marque!N19+Jasmine!N19+Roshanda!N19+Alisson!N19+Suzanne!N19+Alexxis!N19+Alexandria!N19</f>
        <v>11</v>
      </c>
      <c r="O19" s="3">
        <f>Karen!O19+Sharon!O19+Elizabeth!O19+Janet!O19+Catherine!O19+Marque!O19+Jasmine!O19+Roshanda!O19+Alisson!O19+Suzanne!O19+Alexxis!O19+Alexandria!O19</f>
        <v>12</v>
      </c>
      <c r="P19" s="3">
        <f>Karen!P19+Sharon!P19+Elizabeth!P19+Janet!P19+Catherine!P19+Marque!P19+Jasmine!P19+Roshanda!P19+Alisson!P19+Suzanne!P19+Alexxis!P19+Alexandria!P19</f>
        <v>28</v>
      </c>
      <c r="Q19" s="3">
        <f>Karen!Q19+Sharon!Q19+Elizabeth!Q19+Janet!Q19+Catherine!Q19+Marque!Q19+Jasmine!Q19+Roshanda!Q19+Alisson!Q19+Suzanne!Q19+Alexxis!Q19+Alexandria!Q19</f>
        <v>8</v>
      </c>
      <c r="R19" s="3">
        <f>Karen!R19+Sharon!R19+Elizabeth!R19+Janet!R19+Catherine!R19+Marque!R19+Jasmine!R19+Roshanda!R19+Alisson!R19+Suzanne!R19+Alexxis!R19+Alexandria!R19</f>
        <v>22</v>
      </c>
      <c r="S19" s="3">
        <v>53</v>
      </c>
      <c r="T19" s="3">
        <v>37</v>
      </c>
      <c r="U19" s="2"/>
    </row>
    <row r="20" spans="1:21" ht="12.75">
      <c r="A20" s="2">
        <v>17</v>
      </c>
      <c r="B20" s="14">
        <v>38749</v>
      </c>
      <c r="C20" s="2" t="s">
        <v>57</v>
      </c>
      <c r="D20" s="3">
        <f>Karen!D20+Sharon!D20+Elizabeth!D20+Janet!D20+Catherine!D20+Marque!D20+Jasmine!D20+Roshanda!D20+Alisson!D20+Suzanne!D20+Alexxis!D20+Alexandria!D20</f>
        <v>44</v>
      </c>
      <c r="E20" s="3">
        <f>Karen!E20+Sharon!E20+Elizabeth!E20+Janet!E20+Catherine!E20+Marque!E20+Jasmine!E20+Roshanda!E20+Alisson!E20+Suzanne!E20+Alexxis!E20+Alexandria!E20</f>
        <v>17</v>
      </c>
      <c r="F20" s="45">
        <f t="shared" si="0"/>
        <v>38.63636363636364</v>
      </c>
      <c r="G20" s="3">
        <f>Karen!G20+Sharon!G20+Elizabeth!G20+Janet!G20+Catherine!G20+Marque!G20+Jasmine!G20+Roshanda!G20+Alisson!G20+Suzanne!G20+Alexxis!G20+Alexandria!G20</f>
        <v>15</v>
      </c>
      <c r="H20" s="3">
        <f>Karen!H20+Sharon!H20+Elizabeth!H20+Janet!H20+Catherine!H20+Marque!H20+Jasmine!H20+Roshanda!H20+Alisson!H20+Suzanne!H20+Alexxis!H20+Alexandria!H20</f>
        <v>8</v>
      </c>
      <c r="I20" s="45">
        <f t="shared" si="1"/>
        <v>53.333333333333336</v>
      </c>
      <c r="J20" s="3">
        <f>Karen!J20+Sharon!J20+Elizabeth!J20+Janet!J20+Catherine!J20+Marque!J20+Jasmine!J20+Roshanda!J20+Alisson!J20+Suzanne!J20+Alexxis!J20+Alexandria!J20</f>
        <v>2</v>
      </c>
      <c r="K20" s="3">
        <f>Karen!K20+Sharon!K20+Elizabeth!K20+Janet!K20+Catherine!K20+Marque!K20+Jasmine!K20+Roshanda!K20+Alisson!K20+Suzanne!K20+Alexxis!K20+Alexandria!K20</f>
        <v>0</v>
      </c>
      <c r="L20" s="45">
        <f t="shared" si="2"/>
        <v>0</v>
      </c>
      <c r="M20" s="52">
        <f t="shared" si="3"/>
        <v>42</v>
      </c>
      <c r="N20" s="3">
        <f>Karen!N20+Sharon!N20+Elizabeth!N20+Janet!N20+Catherine!N20+Marque!N20+Jasmine!N20+Roshanda!N20+Alisson!N20+Suzanne!N20+Alexxis!N20+Alexandria!N20</f>
        <v>13</v>
      </c>
      <c r="O20" s="3">
        <f>Karen!O20+Sharon!O20+Elizabeth!O20+Janet!O20+Catherine!O20+Marque!O20+Jasmine!O20+Roshanda!O20+Alisson!O20+Suzanne!O20+Alexxis!O20+Alexandria!O20</f>
        <v>5</v>
      </c>
      <c r="P20" s="3">
        <f>Karen!P20+Sharon!P20+Elizabeth!P20+Janet!P20+Catherine!P20+Marque!P20+Jasmine!P20+Roshanda!P20+Alisson!P20+Suzanne!P20+Alexxis!P20+Alexandria!P20</f>
        <v>29</v>
      </c>
      <c r="Q20" s="3">
        <f>Karen!Q20+Sharon!Q20+Elizabeth!Q20+Janet!Q20+Catherine!Q20+Marque!Q20+Jasmine!Q20+Roshanda!Q20+Alisson!Q20+Suzanne!Q20+Alexxis!Q20+Alexandria!Q20</f>
        <v>19</v>
      </c>
      <c r="R20" s="3">
        <f>Karen!R20+Sharon!R20+Elizabeth!R20+Janet!R20+Catherine!R20+Marque!R20+Jasmine!R20+Roshanda!R20+Alisson!R20+Suzanne!R20+Alexxis!R20+Alexandria!R20</f>
        <v>22</v>
      </c>
      <c r="S20" s="3">
        <v>92</v>
      </c>
      <c r="T20" s="3">
        <v>42</v>
      </c>
      <c r="U20" s="2"/>
    </row>
    <row r="21" spans="1:21" ht="12.75">
      <c r="A21" s="2">
        <v>18</v>
      </c>
      <c r="B21" s="14">
        <v>38755</v>
      </c>
      <c r="C21" s="2" t="s">
        <v>58</v>
      </c>
      <c r="D21" s="3">
        <f>Karen!D21+Sharon!D21+Elizabeth!D21+Janet!D21+Catherine!D21+Marque!D21+Jasmine!D21+Roshanda!D21+Alisson!D21+Suzanne!D21+Alexxis!D21+Alexandria!D21</f>
        <v>55</v>
      </c>
      <c r="E21" s="3">
        <f>Karen!E21+Sharon!E21+Elizabeth!E21+Janet!E21+Catherine!E21+Marque!E21+Jasmine!E21+Roshanda!E21+Alisson!E21+Suzanne!E21+Alexxis!E21+Alexandria!E21</f>
        <v>24</v>
      </c>
      <c r="F21" s="45">
        <f t="shared" si="0"/>
        <v>43.63636363636363</v>
      </c>
      <c r="G21" s="3">
        <f>Karen!G21+Sharon!G21+Elizabeth!G21+Janet!G21+Catherine!G21+Marque!G21+Jasmine!G21+Roshanda!G21+Alisson!G21+Suzanne!G21+Alexxis!G21+Alexandria!G21</f>
        <v>18</v>
      </c>
      <c r="H21" s="3">
        <f>Karen!H21+Sharon!H21+Elizabeth!H21+Janet!H21+Catherine!H21+Marque!H21+Jasmine!H21+Roshanda!H21+Alisson!H21+Suzanne!H21+Alexxis!H21+Alexandria!H21</f>
        <v>8</v>
      </c>
      <c r="I21" s="45">
        <f t="shared" si="1"/>
        <v>44.44444444444444</v>
      </c>
      <c r="J21" s="3">
        <f>Karen!J21+Sharon!J21+Elizabeth!J21+Janet!J21+Catherine!J21+Marque!J21+Jasmine!J21+Roshanda!J21+Alisson!J21+Suzanne!J21+Alexxis!J21+Alexandria!J21</f>
        <v>0</v>
      </c>
      <c r="K21" s="3">
        <f>Karen!K21+Sharon!K21+Elizabeth!K21+Janet!K21+Catherine!K21+Marque!K21+Jasmine!K21+Roshanda!K21+Alisson!K21+Suzanne!K21+Alexxis!K21+Alexandria!K21</f>
        <v>0</v>
      </c>
      <c r="L21" s="45">
        <f t="shared" si="2"/>
        <v>100</v>
      </c>
      <c r="M21" s="52">
        <f t="shared" si="3"/>
        <v>56</v>
      </c>
      <c r="N21" s="3">
        <f>Karen!N21+Sharon!N21+Elizabeth!N21+Janet!N21+Catherine!N21+Marque!N21+Jasmine!N21+Roshanda!N21+Alisson!N21+Suzanne!N21+Alexxis!N21+Alexandria!N21</f>
        <v>10</v>
      </c>
      <c r="O21" s="3">
        <f>Karen!O21+Sharon!O21+Elizabeth!O21+Janet!O21+Catherine!O21+Marque!O21+Jasmine!O21+Roshanda!O21+Alisson!O21+Suzanne!O21+Alexxis!O21+Alexandria!O21</f>
        <v>22</v>
      </c>
      <c r="P21" s="3">
        <f>Karen!P21+Sharon!P21+Elizabeth!P21+Janet!P21+Catherine!P21+Marque!P21+Jasmine!P21+Roshanda!P21+Alisson!P21+Suzanne!P21+Alexxis!P21+Alexandria!P21</f>
        <v>16</v>
      </c>
      <c r="Q21" s="3">
        <f>Karen!Q21+Sharon!Q21+Elizabeth!Q21+Janet!Q21+Catherine!Q21+Marque!Q21+Jasmine!Q21+Roshanda!Q21+Alisson!Q21+Suzanne!Q21+Alexxis!Q21+Alexandria!Q21</f>
        <v>9</v>
      </c>
      <c r="R21" s="3">
        <f>Karen!R21+Sharon!R21+Elizabeth!R21+Janet!R21+Catherine!R21+Marque!R21+Jasmine!R21+Roshanda!R21+Alisson!R21+Suzanne!R21+Alexxis!R21+Alexandria!R21</f>
        <v>24</v>
      </c>
      <c r="S21" s="3">
        <v>31</v>
      </c>
      <c r="T21" s="3">
        <v>58</v>
      </c>
      <c r="U21" s="2"/>
    </row>
    <row r="22" spans="1:21" ht="12.75">
      <c r="A22" s="2">
        <v>19</v>
      </c>
      <c r="B22" s="14">
        <v>38757</v>
      </c>
      <c r="C22" s="2" t="s">
        <v>59</v>
      </c>
      <c r="D22" s="3">
        <f>Karen!D22+Sharon!D22+Elizabeth!D22+Janet!D22+Catherine!D22+Marque!D22+Jasmine!D22+Roshanda!D22+Alisson!D22+Suzanne!D22+Alexxis!D22+Alexandria!D22</f>
        <v>40</v>
      </c>
      <c r="E22" s="3">
        <f>Karen!E22+Sharon!E22+Elizabeth!E22+Janet!E22+Catherine!E22+Marque!E22+Jasmine!E22+Roshanda!E22+Alisson!E22+Suzanne!E22+Alexxis!E22+Alexandria!E22</f>
        <v>11</v>
      </c>
      <c r="F22" s="45">
        <f t="shared" si="0"/>
        <v>27.5</v>
      </c>
      <c r="G22" s="3">
        <f>Karen!G22+Sharon!G22+Elizabeth!G22+Janet!G22+Catherine!G22+Marque!G22+Jasmine!G22+Roshanda!G22+Alisson!G22+Suzanne!G22+Alexxis!G22+Alexandria!G22</f>
        <v>17</v>
      </c>
      <c r="H22" s="3">
        <f>Karen!H22+Sharon!H22+Elizabeth!H22+Janet!H22+Catherine!H22+Marque!H22+Jasmine!H22+Roshanda!H22+Alisson!H22+Suzanne!H22+Alexxis!H22+Alexandria!H22</f>
        <v>11</v>
      </c>
      <c r="I22" s="45">
        <f t="shared" si="1"/>
        <v>64.70588235294119</v>
      </c>
      <c r="J22" s="3">
        <f>Karen!J22+Sharon!J22+Elizabeth!J22+Janet!J22+Catherine!J22+Marque!J22+Jasmine!J22+Roshanda!J22+Alisson!J22+Suzanne!J22+Alexxis!J22+Alexandria!J22</f>
        <v>10</v>
      </c>
      <c r="K22" s="3">
        <f>Karen!K22+Sharon!K22+Elizabeth!K22+Janet!K22+Catherine!K22+Marque!K22+Jasmine!K22+Roshanda!K22+Alisson!K22+Suzanne!K22+Alexxis!K22+Alexandria!K22</f>
        <v>3</v>
      </c>
      <c r="L22" s="45">
        <f t="shared" si="2"/>
        <v>30</v>
      </c>
      <c r="M22" s="52">
        <f t="shared" si="3"/>
        <v>42</v>
      </c>
      <c r="N22" s="3">
        <f>Karen!N22+Sharon!N22+Elizabeth!N22+Janet!N22+Catherine!N22+Marque!N22+Jasmine!N22+Roshanda!N22+Alisson!N22+Suzanne!N22+Alexxis!N22+Alexandria!N22</f>
        <v>10</v>
      </c>
      <c r="O22" s="3">
        <f>Karen!O22+Sharon!O22+Elizabeth!O22+Janet!O22+Catherine!O22+Marque!O22+Jasmine!O22+Roshanda!O22+Alisson!O22+Suzanne!O22+Alexxis!O22+Alexandria!O22</f>
        <v>11</v>
      </c>
      <c r="P22" s="3">
        <f>Karen!P22+Sharon!P22+Elizabeth!P22+Janet!P22+Catherine!P22+Marque!P22+Jasmine!P22+Roshanda!P22+Alisson!P22+Suzanne!P22+Alexxis!P22+Alexandria!P22</f>
        <v>13</v>
      </c>
      <c r="Q22" s="3">
        <f>Karen!Q22+Sharon!Q22+Elizabeth!Q22+Janet!Q22+Catherine!Q22+Marque!Q22+Jasmine!Q22+Roshanda!Q22+Alisson!Q22+Suzanne!Q22+Alexxis!Q22+Alexandria!Q22</f>
        <v>14</v>
      </c>
      <c r="R22" s="3">
        <f>Karen!R22+Sharon!R22+Elizabeth!R22+Janet!R22+Catherine!R22+Marque!R22+Jasmine!R22+Roshanda!R22+Alisson!R22+Suzanne!R22+Alexxis!R22+Alexandria!R22</f>
        <v>22</v>
      </c>
      <c r="S22" s="3">
        <v>48</v>
      </c>
      <c r="T22" s="3">
        <v>43</v>
      </c>
      <c r="U22" s="2"/>
    </row>
    <row r="23" spans="1:21" ht="12.75">
      <c r="A23" s="2">
        <v>20</v>
      </c>
      <c r="B23" s="14">
        <v>38762</v>
      </c>
      <c r="C23" s="2" t="s">
        <v>60</v>
      </c>
      <c r="D23" s="3">
        <f>Karen!D23+Sharon!D23+Elizabeth!D23+Janet!D23+Catherine!D23+Marque!D23+Jasmine!D23+Roshanda!D23+Alisson!D23+Suzanne!D23+Alexxis!D23+Alexandria!D23</f>
        <v>42</v>
      </c>
      <c r="E23" s="3">
        <f>Karen!E23+Sharon!E23+Elizabeth!E23+Janet!E23+Catherine!E23+Marque!E23+Jasmine!E23+Roshanda!E23+Alisson!E23+Suzanne!E23+Alexxis!E23+Alexandria!E23</f>
        <v>15</v>
      </c>
      <c r="F23" s="45">
        <f t="shared" si="0"/>
        <v>35.714285714285715</v>
      </c>
      <c r="G23" s="3">
        <f>Karen!G23+Sharon!G23+Elizabeth!G23+Janet!G23+Catherine!G23+Marque!G23+Jasmine!G23+Roshanda!G23+Alisson!G23+Suzanne!G23+Alexxis!G23+Alexandria!G23</f>
        <v>27</v>
      </c>
      <c r="H23" s="3">
        <f>Karen!H23+Sharon!H23+Elizabeth!H23+Janet!H23+Catherine!H23+Marque!H23+Jasmine!H23+Roshanda!H23+Alisson!H23+Suzanne!H23+Alexxis!H23+Alexandria!H23</f>
        <v>17</v>
      </c>
      <c r="I23" s="45">
        <f t="shared" si="1"/>
        <v>62.96296296296296</v>
      </c>
      <c r="J23" s="3">
        <f>Karen!J23+Sharon!J23+Elizabeth!J23+Janet!J23+Catherine!J23+Marque!J23+Jasmine!J23+Roshanda!J23+Alisson!J23+Suzanne!J23+Alexxis!J23+Alexandria!J23</f>
        <v>4</v>
      </c>
      <c r="K23" s="3">
        <f>Karen!K23+Sharon!K23+Elizabeth!K23+Janet!K23+Catherine!K23+Marque!K23+Jasmine!K23+Roshanda!K23+Alisson!K23+Suzanne!K23+Alexxis!K23+Alexandria!K23</f>
        <v>1</v>
      </c>
      <c r="L23" s="45">
        <f t="shared" si="2"/>
        <v>25</v>
      </c>
      <c r="M23" s="52">
        <f t="shared" si="3"/>
        <v>50</v>
      </c>
      <c r="N23" s="3">
        <f>Karen!N23+Sharon!N23+Elizabeth!N23+Janet!N23+Catherine!N23+Marque!N23+Jasmine!N23+Roshanda!N23+Alisson!N23+Suzanne!N23+Alexxis!N23+Alexandria!N23</f>
        <v>8</v>
      </c>
      <c r="O23" s="3">
        <f>Karen!O23+Sharon!O23+Elizabeth!O23+Janet!O23+Catherine!O23+Marque!O23+Jasmine!O23+Roshanda!O23+Alisson!O23+Suzanne!O23+Alexxis!O23+Alexandria!O23</f>
        <v>14</v>
      </c>
      <c r="P23" s="3">
        <f>Karen!P23+Sharon!P23+Elizabeth!P23+Janet!P23+Catherine!P23+Marque!P23+Jasmine!P23+Roshanda!P23+Alisson!P23+Suzanne!P23+Alexxis!P23+Alexandria!P23</f>
        <v>28</v>
      </c>
      <c r="Q23" s="3">
        <f>Karen!Q23+Sharon!Q23+Elizabeth!Q23+Janet!Q23+Catherine!Q23+Marque!Q23+Jasmine!Q23+Roshanda!Q23+Alisson!Q23+Suzanne!Q23+Alexxis!Q23+Alexandria!Q23</f>
        <v>18</v>
      </c>
      <c r="R23" s="3">
        <f>Karen!R23+Sharon!R23+Elizabeth!R23+Janet!R23+Catherine!R23+Marque!R23+Jasmine!R23+Roshanda!R23+Alisson!R23+Suzanne!R23+Alexxis!R23+Alexandria!R23</f>
        <v>30</v>
      </c>
      <c r="S23" s="3">
        <v>66</v>
      </c>
      <c r="T23" s="3">
        <v>47</v>
      </c>
      <c r="U23" s="2"/>
    </row>
    <row r="24" spans="1:21" ht="12.75">
      <c r="A24" s="2">
        <v>20</v>
      </c>
      <c r="B24" s="14"/>
      <c r="C24" s="2"/>
      <c r="D24" s="3">
        <f>Karen!D24+Sharon!D24+Elizabeth!D24+Janet!D24+Catherine!D24+Marque!D24+Jasmine!D24+Roshanda!D24+Alisson!D24+Suzanne!D24+Alexxis!D24+Alexandria!D24</f>
        <v>0</v>
      </c>
      <c r="E24" s="3">
        <f>Karen!E24+Sharon!E24+Elizabeth!E24+Janet!E24+Catherine!E24+Marque!E24+Jasmine!E24+Roshanda!E24+Alisson!E24+Suzanne!E24+Alexxis!E24+Alexandria!E24</f>
        <v>0</v>
      </c>
      <c r="F24" s="45">
        <f t="shared" si="0"/>
        <v>100</v>
      </c>
      <c r="G24" s="3">
        <f>Karen!G24+Sharon!G24+Elizabeth!G24+Janet!G24+Catherine!G24+Marque!G24+Jasmine!G24+Roshanda!G24+Alisson!G24+Suzanne!G24+Alexxis!G24+Alexandria!G24</f>
        <v>0</v>
      </c>
      <c r="H24" s="3">
        <f>Karen!H24+Sharon!H24+Elizabeth!H24+Janet!H24+Catherine!H24+Marque!H24+Jasmine!H24+Roshanda!H24+Alisson!H24+Suzanne!H24+Alexxis!H24+Alexandria!H24</f>
        <v>0</v>
      </c>
      <c r="I24" s="45">
        <f t="shared" si="1"/>
        <v>100</v>
      </c>
      <c r="J24" s="3">
        <f>Karen!J24+Sharon!J24+Elizabeth!J24+Janet!J24+Catherine!J24+Marque!J24+Jasmine!J24+Roshanda!J24+Alisson!J24+Suzanne!J24+Alexxis!J24+Alexandria!J24</f>
        <v>0</v>
      </c>
      <c r="K24" s="3">
        <f>Karen!K24+Sharon!K24+Elizabeth!K24+Janet!K24+Catherine!K24+Marque!K24+Jasmine!K24+Roshanda!K24+Alisson!K24+Suzanne!K24+Alexxis!K24+Alexandria!K24</f>
        <v>0</v>
      </c>
      <c r="L24" s="45">
        <f t="shared" si="2"/>
        <v>100</v>
      </c>
      <c r="M24" s="52">
        <f t="shared" si="3"/>
        <v>0</v>
      </c>
      <c r="N24" s="3">
        <f>Karen!N24+Sharon!N24+Elizabeth!N24+Janet!N24+Catherine!N24+Marque!N24+Jasmine!N24+Roshanda!N24+Alisson!N24+Suzanne!N24+Alexxis!N24+Alexandria!N24</f>
        <v>0</v>
      </c>
      <c r="O24" s="3">
        <f>Karen!O24+Sharon!O24+Elizabeth!O24+Janet!O24+Catherine!O24+Marque!O24+Jasmine!O24+Roshanda!O24+Alisson!O24+Suzanne!O24+Alexxis!O24+Alexandria!O24</f>
        <v>0</v>
      </c>
      <c r="P24" s="3">
        <f>Karen!P24+Sharon!P24+Elizabeth!P24+Janet!P24+Catherine!P24+Marque!P24+Jasmine!P24+Roshanda!P24+Alisson!P24+Suzanne!P24+Alexxis!P24+Alexandria!P24</f>
        <v>0</v>
      </c>
      <c r="Q24" s="3">
        <f>Karen!Q24+Sharon!Q24+Elizabeth!Q24+Janet!Q24+Catherine!Q24+Marque!Q24+Jasmine!Q24+Roshanda!Q24+Alisson!Q24+Suzanne!Q24+Alexxis!Q24+Alexandria!Q24</f>
        <v>0</v>
      </c>
      <c r="R24" s="3">
        <f>Karen!R24+Sharon!R24+Elizabeth!R24+Janet!R24+Catherine!R24+Marque!R24+Jasmine!R24+Roshanda!R24+Alisson!R24+Suzanne!R24+Alexxis!R24+Alexandria!R24</f>
        <v>0</v>
      </c>
      <c r="S24" s="3"/>
      <c r="T24" s="3"/>
      <c r="U24" s="2"/>
    </row>
    <row r="25" spans="1:21" ht="12.75">
      <c r="A25" s="2">
        <v>25</v>
      </c>
      <c r="B25" s="14"/>
      <c r="C25" s="2"/>
      <c r="D25" s="3">
        <f>Karen!D25+Sharon!D25+Elizabeth!D25+Janet!D25+Catherine!D25+Marque!D25+Jasmine!D25+Roshanda!D25+Alisson!D25+Suzanne!D25+Alexxis!D25+Alexandria!D25</f>
        <v>0</v>
      </c>
      <c r="E25" s="3">
        <f>Karen!E25+Sharon!E25+Elizabeth!E25+Janet!E25+Catherine!E25+Marque!E25+Jasmine!E25+Roshanda!E25+Alisson!E25+Suzanne!E25+Alexxis!E25+Alexandria!E25</f>
        <v>0</v>
      </c>
      <c r="F25" s="45">
        <f t="shared" si="0"/>
        <v>100</v>
      </c>
      <c r="G25" s="3">
        <f>Karen!G25+Sharon!G25+Elizabeth!G25+Janet!G25+Catherine!G25+Marque!G25+Jasmine!G25+Roshanda!G25+Alisson!G25+Suzanne!G25+Alexxis!G25+Alexandria!G25</f>
        <v>0</v>
      </c>
      <c r="H25" s="3">
        <f>Karen!H25+Sharon!H25+Elizabeth!H25+Janet!H25+Catherine!H25+Marque!H25+Jasmine!H25+Roshanda!H25+Alisson!H25+Suzanne!H25+Alexxis!H25+Alexandria!H25</f>
        <v>0</v>
      </c>
      <c r="I25" s="45">
        <f t="shared" si="1"/>
        <v>100</v>
      </c>
      <c r="J25" s="3">
        <f>Karen!J25+Sharon!J25+Elizabeth!J25+Janet!J25+Catherine!J25+Marque!J25+Jasmine!J25+Roshanda!J25+Alisson!J25+Suzanne!J25+Alexxis!J25+Alexandria!J25</f>
        <v>0</v>
      </c>
      <c r="K25" s="3">
        <f>Karen!K25+Sharon!K25+Elizabeth!K25+Janet!K25+Catherine!K25+Marque!K25+Jasmine!K25+Roshanda!K25+Alisson!K25+Suzanne!K25+Alexxis!K25+Alexandria!K25</f>
        <v>0</v>
      </c>
      <c r="L25" s="45">
        <f t="shared" si="2"/>
        <v>100</v>
      </c>
      <c r="M25" s="52">
        <f t="shared" si="3"/>
        <v>0</v>
      </c>
      <c r="N25" s="3">
        <f>Karen!N25+Sharon!N25+Elizabeth!N25+Janet!N25+Catherine!N25+Marque!N25+Jasmine!N25+Roshanda!N25+Alisson!N25+Suzanne!N25+Alexxis!N25+Alexandria!N25</f>
        <v>0</v>
      </c>
      <c r="O25" s="3">
        <f>Karen!O25+Sharon!O25+Elizabeth!O25+Janet!O25+Catherine!O25+Marque!O25+Jasmine!O25+Roshanda!O25+Alisson!O25+Suzanne!O25+Alexxis!O25+Alexandria!O25</f>
        <v>0</v>
      </c>
      <c r="P25" s="3">
        <f>Karen!P25+Sharon!P25+Elizabeth!P25+Janet!P25+Catherine!P25+Marque!P25+Jasmine!P25+Roshanda!P25+Alisson!P25+Suzanne!P25+Alexxis!P25+Alexandria!P25</f>
        <v>0</v>
      </c>
      <c r="Q25" s="3">
        <f>Karen!Q25+Sharon!Q25+Elizabeth!Q25+Janet!Q25+Catherine!Q25+Marque!Q25+Jasmine!Q25+Roshanda!Q25+Alisson!Q25+Suzanne!Q25+Alexxis!Q25+Alexandria!Q25</f>
        <v>0</v>
      </c>
      <c r="R25" s="3">
        <f>Karen!R25+Sharon!R25+Elizabeth!R25+Janet!R25+Catherine!R25+Marque!R25+Jasmine!R25+Roshanda!R25+Alisson!R25+Suzanne!R25+Alexxis!R25+Alexandria!R25</f>
        <v>0</v>
      </c>
      <c r="S25" s="3"/>
      <c r="T25" s="3"/>
      <c r="U25" s="2"/>
    </row>
    <row r="26" spans="1:21" ht="12.75">
      <c r="A26" s="2">
        <v>26</v>
      </c>
      <c r="B26" s="14"/>
      <c r="C26" s="2"/>
      <c r="D26" s="3">
        <f>Karen!D26+Sharon!D26+Elizabeth!D26+Janet!D26+Catherine!D26+Marque!D26+Jasmine!D26+Roshanda!D26+Alisson!D26+Suzanne!D26+Alexxis!D26+Alexandria!D26</f>
        <v>0</v>
      </c>
      <c r="E26" s="3">
        <f>Karen!E26+Sharon!E26+Elizabeth!E26+Janet!E26+Catherine!E26+Marque!E26+Jasmine!E26+Roshanda!E26+Alisson!E26+Suzanne!E26+Alexxis!E26+Alexandria!E26</f>
        <v>0</v>
      </c>
      <c r="F26" s="45">
        <f t="shared" si="0"/>
        <v>100</v>
      </c>
      <c r="G26" s="3">
        <f>Karen!G26+Sharon!G26+Elizabeth!G26+Janet!G26+Catherine!G26+Marque!G26+Jasmine!G26+Roshanda!G26+Alisson!G26+Suzanne!G26+Alexxis!G26+Alexandria!G26</f>
        <v>0</v>
      </c>
      <c r="H26" s="3">
        <f>Karen!H26+Sharon!H26+Elizabeth!H26+Janet!H26+Catherine!H26+Marque!H26+Jasmine!H26+Roshanda!H26+Alisson!H26+Suzanne!H26+Alexxis!H26+Alexandria!H26</f>
        <v>0</v>
      </c>
      <c r="I26" s="45">
        <f t="shared" si="1"/>
        <v>100</v>
      </c>
      <c r="J26" s="3">
        <f>Karen!J26+Sharon!J26+Elizabeth!J26+Janet!J26+Catherine!J26+Marque!J26+Jasmine!J26+Roshanda!J26+Alisson!J26+Suzanne!J26+Alexxis!J26+Alexandria!J26</f>
        <v>0</v>
      </c>
      <c r="K26" s="3">
        <f>Karen!K26+Sharon!K26+Elizabeth!K26+Janet!K26+Catherine!K26+Marque!K26+Jasmine!K26+Roshanda!K26+Alisson!K26+Suzanne!K26+Alexxis!K26+Alexandria!K26</f>
        <v>0</v>
      </c>
      <c r="L26" s="45">
        <f t="shared" si="2"/>
        <v>100</v>
      </c>
      <c r="M26" s="52">
        <f t="shared" si="3"/>
        <v>0</v>
      </c>
      <c r="N26" s="3">
        <f>Karen!N26+Sharon!N26+Elizabeth!N26+Janet!N26+Catherine!N26+Marque!N26+Jasmine!N26+Roshanda!N26+Alisson!N26+Suzanne!N26+Alexxis!N26+Alexandria!N26</f>
        <v>0</v>
      </c>
      <c r="O26" s="3">
        <f>Karen!O26+Sharon!O26+Elizabeth!O26+Janet!O26+Catherine!O26+Marque!O26+Jasmine!O26+Roshanda!O26+Alisson!O26+Suzanne!O26+Alexxis!O26+Alexandria!O26</f>
        <v>0</v>
      </c>
      <c r="P26" s="3">
        <f>Karen!P26+Sharon!P26+Elizabeth!P26+Janet!P26+Catherine!P26+Marque!P26+Jasmine!P26+Roshanda!P26+Alisson!P26+Suzanne!P26+Alexxis!P26+Alexandria!P26</f>
        <v>0</v>
      </c>
      <c r="Q26" s="3">
        <f>Karen!Q26+Sharon!Q26+Elizabeth!Q26+Janet!Q26+Catherine!Q26+Marque!Q26+Jasmine!Q26+Roshanda!Q26+Alisson!Q26+Suzanne!Q26+Alexxis!Q26+Alexandria!Q26</f>
        <v>0</v>
      </c>
      <c r="R26" s="3">
        <f>Karen!R26+Sharon!R26+Elizabeth!R26+Janet!R26+Catherine!R26+Marque!R26+Jasmine!R26+Roshanda!R26+Alisson!R26+Suzanne!R26+Alexxis!R26+Alexandria!R26</f>
        <v>0</v>
      </c>
      <c r="S26" s="3"/>
      <c r="T26" s="3"/>
      <c r="U26" s="2"/>
    </row>
    <row r="27" spans="1:21" ht="12.75">
      <c r="A27" s="2">
        <v>27</v>
      </c>
      <c r="B27" s="14"/>
      <c r="C27" s="2"/>
      <c r="D27" s="3">
        <f>Karen!D27+Sharon!D27+Elizabeth!D27+Janet!D27+Catherine!D27+Marque!D27+Jasmine!D27+Roshanda!D27+Alisson!D27+Suzanne!D27+Alexxis!D27+Alexandria!D27</f>
        <v>0</v>
      </c>
      <c r="E27" s="3">
        <f>Karen!E27+Sharon!E27+Elizabeth!E27+Janet!E27+Catherine!E27+Marque!E27+Jasmine!E27+Roshanda!E27+Alisson!E27+Suzanne!E27+Alexxis!E27+Alexandria!E27</f>
        <v>0</v>
      </c>
      <c r="F27" s="45">
        <f t="shared" si="0"/>
        <v>100</v>
      </c>
      <c r="G27" s="3">
        <f>Karen!G27+Sharon!G27+Elizabeth!G27+Janet!G27+Catherine!G27+Marque!G27+Jasmine!G27+Roshanda!G27+Alisson!G27+Suzanne!G27+Alexxis!G27+Alexandria!G27</f>
        <v>0</v>
      </c>
      <c r="H27" s="3">
        <f>Karen!H27+Sharon!H27+Elizabeth!H27+Janet!H27+Catherine!H27+Marque!H27+Jasmine!H27+Roshanda!H27+Alisson!H27+Suzanne!H27+Alexxis!H27+Alexandria!H27</f>
        <v>0</v>
      </c>
      <c r="I27" s="45">
        <f t="shared" si="1"/>
        <v>100</v>
      </c>
      <c r="J27" s="3">
        <f>Karen!J27+Sharon!J27+Elizabeth!J27+Janet!J27+Catherine!J27+Marque!J27+Jasmine!J27+Roshanda!J27+Alisson!J27+Suzanne!J27+Alexxis!J27+Alexandria!J27</f>
        <v>0</v>
      </c>
      <c r="K27" s="3">
        <f>Karen!K27+Sharon!K27+Elizabeth!K27+Janet!K27+Catherine!K27+Marque!K27+Jasmine!K27+Roshanda!K27+Alisson!K27+Suzanne!K27+Alexxis!K27+Alexandria!K27</f>
        <v>0</v>
      </c>
      <c r="L27" s="45">
        <f t="shared" si="2"/>
        <v>100</v>
      </c>
      <c r="M27" s="52">
        <f t="shared" si="3"/>
        <v>0</v>
      </c>
      <c r="N27" s="3">
        <f>Karen!N27+Sharon!N27+Elizabeth!N27+Janet!N27+Catherine!N27+Marque!N27+Jasmine!N27+Roshanda!N27+Alisson!N27+Suzanne!N27+Alexxis!N27+Alexandria!N27</f>
        <v>0</v>
      </c>
      <c r="O27" s="3">
        <f>Karen!O27+Sharon!O27+Elizabeth!O27+Janet!O27+Catherine!O27+Marque!O27+Jasmine!O27+Roshanda!O27+Alisson!O27+Suzanne!O27+Alexxis!O27+Alexandria!O27</f>
        <v>0</v>
      </c>
      <c r="P27" s="3">
        <f>Karen!P27+Sharon!P27+Elizabeth!P27+Janet!P27+Catherine!P27+Marque!P27+Jasmine!P27+Roshanda!P27+Alisson!P27+Suzanne!P27+Alexxis!P27+Alexandria!P27</f>
        <v>0</v>
      </c>
      <c r="Q27" s="3">
        <f>Karen!Q27+Sharon!Q27+Elizabeth!Q27+Janet!Q27+Catherine!Q27+Marque!Q27+Jasmine!Q27+Roshanda!Q27+Alisson!Q27+Suzanne!Q27+Alexxis!Q27+Alexandria!Q27</f>
        <v>0</v>
      </c>
      <c r="R27" s="3">
        <f>Karen!R27+Sharon!R27+Elizabeth!R27+Janet!R27+Catherine!R27+Marque!R27+Jasmine!R27+Roshanda!R27+Alisson!R27+Suzanne!R27+Alexxis!R27+Alexandria!R27</f>
        <v>0</v>
      </c>
      <c r="S27" s="3"/>
      <c r="T27" s="3"/>
      <c r="U27" s="2"/>
    </row>
    <row r="28" spans="1:21" ht="12.75">
      <c r="A28" s="2">
        <v>28</v>
      </c>
      <c r="B28" s="14"/>
      <c r="C28" s="2"/>
      <c r="D28" s="3">
        <f>Karen!D28+Sharon!D28+Elizabeth!D28+Janet!D28+Catherine!D28+Marque!D28+Jasmine!D28+Roshanda!D28+Alisson!D28+Suzanne!D28+Alexxis!D28+Alexandria!D28</f>
        <v>0</v>
      </c>
      <c r="E28" s="3">
        <f>Karen!E28+Sharon!E28+Elizabeth!E28+Janet!E28+Catherine!E28+Marque!E28+Jasmine!E28+Roshanda!E28+Alisson!E28+Suzanne!E28+Alexxis!E28+Alexandria!E28</f>
        <v>0</v>
      </c>
      <c r="F28" s="45">
        <f t="shared" si="0"/>
        <v>100</v>
      </c>
      <c r="G28" s="3">
        <f>Karen!G28+Sharon!G28+Elizabeth!G28+Janet!G28+Catherine!G28+Marque!G28+Jasmine!G28+Roshanda!G28+Alisson!G28+Suzanne!G28+Alexxis!G28+Alexandria!G28</f>
        <v>0</v>
      </c>
      <c r="H28" s="3">
        <f>Karen!H28+Sharon!H28+Elizabeth!H28+Janet!H28+Catherine!H28+Marque!H28+Jasmine!H28+Roshanda!H28+Alisson!H28+Suzanne!H28+Alexxis!H28+Alexandria!H28</f>
        <v>0</v>
      </c>
      <c r="I28" s="45">
        <f t="shared" si="1"/>
        <v>100</v>
      </c>
      <c r="J28" s="3">
        <f>Karen!J28+Sharon!J28+Elizabeth!J28+Janet!J28+Catherine!J28+Marque!J28+Jasmine!J28+Roshanda!J28+Alisson!J28+Suzanne!J28+Alexxis!J28+Alexandria!J28</f>
        <v>0</v>
      </c>
      <c r="K28" s="3">
        <f>Karen!K28+Sharon!K28+Elizabeth!K28+Janet!K28+Catherine!K28+Marque!K28+Jasmine!K28+Roshanda!K28+Alisson!K28+Suzanne!K28+Alexxis!K28+Alexandria!K28</f>
        <v>0</v>
      </c>
      <c r="L28" s="45">
        <f t="shared" si="2"/>
        <v>100</v>
      </c>
      <c r="M28" s="52">
        <f>E28*2+H28*1+K28*3</f>
        <v>0</v>
      </c>
      <c r="N28" s="3">
        <f>Karen!N28+Sharon!N28+Elizabeth!N28+Janet!N28+Catherine!N28+Marque!N28+Jasmine!N28+Roshanda!N28+Alisson!N28+Suzanne!N28+Alexxis!N28+Alexandria!N28</f>
        <v>0</v>
      </c>
      <c r="O28" s="3">
        <f>Karen!O28+Sharon!O28+Elizabeth!O28+Janet!O28+Catherine!O28+Marque!O28+Jasmine!O28+Roshanda!O28+Alisson!O28+Suzanne!O28+Alexxis!O28+Alexandria!O28</f>
        <v>0</v>
      </c>
      <c r="P28" s="3">
        <f>Karen!P28+Sharon!P28+Elizabeth!P28+Janet!P28+Catherine!P28+Marque!P28+Jasmine!P28+Roshanda!P28+Alisson!P28+Suzanne!P28+Alexxis!P28+Alexandria!P28</f>
        <v>0</v>
      </c>
      <c r="Q28" s="3">
        <f>Karen!Q28+Sharon!Q28+Elizabeth!Q28+Janet!Q28+Catherine!Q28+Marque!Q28+Jasmine!Q28+Roshanda!Q28+Alisson!Q28+Suzanne!Q28+Alexxis!Q28+Alexandria!Q28</f>
        <v>0</v>
      </c>
      <c r="R28" s="3">
        <f>Karen!R28+Sharon!R28+Elizabeth!R28+Janet!R28+Catherine!R28+Marque!R28+Jasmine!R28+Roshanda!R28+Alisson!R28+Suzanne!R28+Alexxis!R28+Alexandria!R28</f>
        <v>0</v>
      </c>
      <c r="S28" s="3"/>
      <c r="T28" s="3"/>
      <c r="U28" s="2"/>
    </row>
    <row r="29" spans="1:21" ht="12.75">
      <c r="A29" s="2">
        <v>29</v>
      </c>
      <c r="B29" s="2"/>
      <c r="C29" s="2"/>
      <c r="D29" s="3">
        <f>Karen!D29+Sharon!D29+Elizabeth!D29+Janet!D29+Catherine!D29+Marque!D29+Jasmine!D29+Roshanda!D29+Alisson!D29+Suzanne!D29+Alexxis!D29+Alexandria!D29</f>
        <v>0</v>
      </c>
      <c r="E29" s="3">
        <f>Karen!E29+Sharon!E29+Elizabeth!E29+Janet!E29+Catherine!E29+Marque!E29+Jasmine!E29+Roshanda!E29+Alisson!E29+Suzanne!E29+Alexxis!E29+Alexandria!E29</f>
        <v>0</v>
      </c>
      <c r="F29" s="45">
        <f t="shared" si="0"/>
        <v>100</v>
      </c>
      <c r="G29" s="3">
        <f>Karen!G29+Sharon!G29+Elizabeth!G29+Janet!G29+Catherine!G29+Marque!G29+Jasmine!G29+Roshanda!G29+Alisson!G29+Suzanne!G29+Alexxis!G29+Alexandria!G29</f>
        <v>0</v>
      </c>
      <c r="H29" s="3">
        <f>Karen!H29+Sharon!H29+Elizabeth!H29+Janet!H29+Catherine!H29+Marque!H29+Jasmine!H29+Roshanda!H29+Alisson!H29+Suzanne!H29+Alexxis!H29+Alexandria!H29</f>
        <v>0</v>
      </c>
      <c r="I29" s="45">
        <f t="shared" si="1"/>
        <v>100</v>
      </c>
      <c r="J29" s="3">
        <f>Karen!J29+Sharon!J29+Elizabeth!J29+Janet!J29+Catherine!J29+Marque!J29+Jasmine!J29+Roshanda!J29+Alisson!J29+Suzanne!J29+Alexxis!J29+Alexandria!J29</f>
        <v>0</v>
      </c>
      <c r="K29" s="3">
        <f>Karen!K29+Sharon!K29+Elizabeth!K29+Janet!K29+Catherine!K29+Marque!K29+Jasmine!K29+Roshanda!K29+Alisson!K29+Suzanne!K29+Alexxis!K29+Alexandria!K29</f>
        <v>0</v>
      </c>
      <c r="L29" s="45">
        <f t="shared" si="2"/>
        <v>100</v>
      </c>
      <c r="M29" s="52">
        <f t="shared" si="3"/>
        <v>0</v>
      </c>
      <c r="N29" s="3">
        <f>Karen!N29+Sharon!N29+Elizabeth!N29+Janet!N29+Catherine!N29+Marque!N29+Jasmine!N29+Roshanda!N29+Alisson!N29+Suzanne!N29+Alexxis!N29+Alexandria!N29</f>
        <v>0</v>
      </c>
      <c r="O29" s="3">
        <f>Karen!O29+Sharon!O29+Elizabeth!O29+Janet!O29+Catherine!O29+Marque!O29+Jasmine!O29+Roshanda!O29+Alisson!O29+Suzanne!O29+Alexxis!O29+Alexandria!O29</f>
        <v>0</v>
      </c>
      <c r="P29" s="3">
        <f>Karen!P29+Sharon!P29+Elizabeth!P29+Janet!P29+Catherine!P29+Marque!P29+Jasmine!P29+Roshanda!P29+Alisson!P29+Suzanne!P29+Alexxis!P29+Alexandria!P29</f>
        <v>0</v>
      </c>
      <c r="Q29" s="3">
        <f>Karen!Q29+Sharon!Q29+Elizabeth!Q29+Janet!Q29+Catherine!Q29+Marque!Q29+Jasmine!Q29+Roshanda!Q29+Alisson!Q29+Suzanne!Q29+Alexxis!Q29+Alexandria!Q29</f>
        <v>0</v>
      </c>
      <c r="R29" s="3">
        <f>Karen!R29+Sharon!R29+Elizabeth!R29+Janet!R29+Catherine!R29+Marque!R29+Jasmine!R29+Roshanda!R29+Alisson!R29+Suzanne!R29+Alexxis!R29+Alexandria!R29</f>
        <v>0</v>
      </c>
      <c r="S29" s="3"/>
      <c r="T29" s="3"/>
      <c r="U29" s="2"/>
    </row>
    <row r="30" spans="1:21" ht="12.75">
      <c r="A30" s="2">
        <v>30</v>
      </c>
      <c r="B30" s="2"/>
      <c r="C30" s="2"/>
      <c r="D30" s="3">
        <f>Karen!D30+Sharon!D30+Elizabeth!D30+Janet!D30+Catherine!D30+Marque!D30+Jasmine!D30+Roshanda!D30+Alisson!D30+Suzanne!D30+Alexxis!D30+Alexandria!D30</f>
        <v>0</v>
      </c>
      <c r="E30" s="3">
        <f>Karen!E30+Sharon!E30+Elizabeth!E30+Janet!E30+Catherine!E30+Marque!E30+Jasmine!E30+Roshanda!E30+Alisson!E30+Suzanne!E30+Alexxis!E30+Alexandria!E30</f>
        <v>0</v>
      </c>
      <c r="F30" s="45">
        <f t="shared" si="0"/>
        <v>100</v>
      </c>
      <c r="G30" s="3">
        <f>Karen!G30+Sharon!G30+Elizabeth!G30+Janet!G30+Catherine!G30+Marque!G30+Jasmine!G30+Roshanda!G30+Alisson!G30+Suzanne!G30+Alexxis!G30+Alexandria!G30</f>
        <v>0</v>
      </c>
      <c r="H30" s="3">
        <f>Karen!H30+Sharon!H30+Elizabeth!H30+Janet!H30+Catherine!H30+Marque!H30+Jasmine!H30+Roshanda!H30+Alisson!H30+Suzanne!H30+Alexxis!H30+Alexandria!H30</f>
        <v>0</v>
      </c>
      <c r="I30" s="45">
        <f t="shared" si="1"/>
        <v>100</v>
      </c>
      <c r="J30" s="3">
        <f>Karen!J30+Sharon!J30+Elizabeth!J30+Janet!J30+Catherine!J30+Marque!J30+Jasmine!J30+Roshanda!J30+Alisson!J30+Suzanne!J30+Alexxis!J30+Alexandria!J30</f>
        <v>0</v>
      </c>
      <c r="K30" s="3">
        <f>Karen!K30+Sharon!K30+Elizabeth!K30+Janet!K30+Catherine!K30+Marque!K30+Jasmine!K30+Roshanda!K30+Alisson!K30+Suzanne!K30+Alexxis!K30+Alexandria!K30</f>
        <v>0</v>
      </c>
      <c r="L30" s="45">
        <f t="shared" si="2"/>
        <v>100</v>
      </c>
      <c r="M30" s="52">
        <f t="shared" si="3"/>
        <v>0</v>
      </c>
      <c r="N30" s="3">
        <f>Karen!N30+Sharon!N30+Elizabeth!N30+Janet!N30+Catherine!N30+Marque!N30+Jasmine!N30+Roshanda!N30+Alisson!N30+Suzanne!N30+Alexxis!N30+Alexandria!N30</f>
        <v>0</v>
      </c>
      <c r="O30" s="3">
        <f>Karen!O30+Sharon!O30+Elizabeth!O30+Janet!O30+Catherine!O30+Marque!O30+Jasmine!O30+Roshanda!O30+Alisson!O30+Suzanne!O30+Alexxis!O30+Alexandria!O30</f>
        <v>0</v>
      </c>
      <c r="P30" s="3">
        <f>Karen!P30+Sharon!P30+Elizabeth!P30+Janet!P30+Catherine!P30+Marque!P30+Jasmine!P30+Roshanda!P30+Alisson!P30+Suzanne!P30+Alexxis!P30+Alexandria!P30</f>
        <v>0</v>
      </c>
      <c r="Q30" s="3">
        <f>Karen!Q30+Sharon!Q30+Elizabeth!Q30+Janet!Q30+Catherine!Q30+Marque!Q30+Jasmine!Q30+Roshanda!Q30+Alisson!Q30+Suzanne!Q30+Alexxis!Q30+Alexandria!Q30</f>
        <v>0</v>
      </c>
      <c r="R30" s="3">
        <f>Karen!R30+Sharon!R30+Elizabeth!R30+Janet!R30+Catherine!R30+Marque!R30+Jasmine!R30+Roshanda!R30+Alisson!R30+Suzanne!R30+Alexxis!R30+Alexandria!R30</f>
        <v>0</v>
      </c>
      <c r="S30" s="3"/>
      <c r="T30" s="3"/>
      <c r="U30" s="2"/>
    </row>
    <row r="31" spans="1:21" ht="12.75">
      <c r="A31" s="2">
        <v>31</v>
      </c>
      <c r="B31" s="2"/>
      <c r="C31" s="2"/>
      <c r="D31" s="3">
        <f>Karen!D31+Sharon!D31+Elizabeth!D31+Janet!D31+Catherine!D31+Marque!D31+Jasmine!D31+Roshanda!D31+Alisson!D31+Suzanne!D31+Alexxis!D31+Alexandria!D31</f>
        <v>0</v>
      </c>
      <c r="E31" s="3">
        <f>Karen!E31+Sharon!E31+Elizabeth!E31+Janet!E31+Catherine!E31+Marque!E31+Jasmine!E31+Roshanda!E31+Alisson!E31+Suzanne!E31+Alexxis!E31+Alexandria!E31</f>
        <v>0</v>
      </c>
      <c r="F31" s="45">
        <f t="shared" si="0"/>
        <v>100</v>
      </c>
      <c r="G31" s="3">
        <f>Karen!G31+Sharon!G31+Elizabeth!G31+Janet!G31+Catherine!G31+Marque!G31+Jasmine!G31+Roshanda!G31+Alisson!G31+Suzanne!G31+Alexxis!G31+Alexandria!G31</f>
        <v>0</v>
      </c>
      <c r="H31" s="3">
        <f>Karen!H31+Sharon!H31+Elizabeth!H31+Janet!H31+Catherine!H31+Marque!H31+Jasmine!H31+Roshanda!H31+Alisson!H31+Suzanne!H31+Alexxis!H31+Alexandria!H31</f>
        <v>0</v>
      </c>
      <c r="I31" s="45">
        <f t="shared" si="1"/>
        <v>100</v>
      </c>
      <c r="J31" s="3">
        <f>Karen!J31+Sharon!J31+Elizabeth!J31+Janet!J31+Catherine!J31+Marque!J31+Jasmine!J31+Roshanda!J31+Alisson!J31+Suzanne!J31+Alexxis!J31+Alexandria!J31</f>
        <v>0</v>
      </c>
      <c r="K31" s="3">
        <f>Karen!K31+Sharon!K31+Elizabeth!K31+Janet!K31+Catherine!K31+Marque!K31+Jasmine!K31+Roshanda!K31+Alisson!K31+Suzanne!K31+Alexxis!K31+Alexandria!K31</f>
        <v>0</v>
      </c>
      <c r="L31" s="45">
        <f t="shared" si="2"/>
        <v>100</v>
      </c>
      <c r="M31" s="52">
        <f t="shared" si="3"/>
        <v>0</v>
      </c>
      <c r="N31" s="3">
        <f>Karen!N31+Sharon!N31+Elizabeth!N31+Janet!N31+Catherine!N31+Marque!N31+Jasmine!N31+Roshanda!N31+Alisson!N31+Suzanne!N31+Alexxis!N31+Alexandria!N31</f>
        <v>0</v>
      </c>
      <c r="O31" s="3">
        <f>Karen!O31+Sharon!O31+Elizabeth!O31+Janet!O31+Catherine!O31+Marque!O31+Jasmine!O31+Roshanda!O31+Alisson!O31+Suzanne!O31+Alexxis!O31+Alexandria!O31</f>
        <v>0</v>
      </c>
      <c r="P31" s="3">
        <f>Karen!P31+Sharon!P31+Elizabeth!P31+Janet!P31+Catherine!P31+Marque!P31+Jasmine!P31+Roshanda!P31+Alisson!P31+Suzanne!P31+Alexxis!P31+Alexandria!P31</f>
        <v>0</v>
      </c>
      <c r="Q31" s="3">
        <f>Karen!Q31+Sharon!Q31+Elizabeth!Q31+Janet!Q31+Catherine!Q31+Marque!Q31+Jasmine!Q31+Roshanda!Q31+Alisson!Q31+Suzanne!Q31+Alexxis!Q31+Alexandria!Q31</f>
        <v>0</v>
      </c>
      <c r="R31" s="3">
        <f>Karen!R31+Sharon!R31+Elizabeth!R31+Janet!R31+Catherine!R31+Marque!R31+Jasmine!R31+Roshanda!R31+Alisson!R31+Suzanne!R31+Alexxis!R31+Alexandria!R31</f>
        <v>0</v>
      </c>
      <c r="S31" s="3"/>
      <c r="T31" s="3"/>
      <c r="U31" s="2"/>
    </row>
    <row r="32" spans="1:21" ht="13.5" thickBot="1">
      <c r="A32" s="16">
        <v>32</v>
      </c>
      <c r="B32" s="16"/>
      <c r="C32" s="16"/>
      <c r="D32" s="3">
        <f>Karen!D32+Sharon!D32+Elizabeth!D32+Janet!D32+Catherine!D32+Marque!D32+Jasmine!D32+Roshanda!D32+Alisson!D32+Suzanne!D32+Alexxis!D32+Alexandria!D32</f>
        <v>0</v>
      </c>
      <c r="E32" s="3">
        <f>Karen!E32+Sharon!E32+Elizabeth!E32+Janet!E32+Catherine!E32+Marque!E32+Jasmine!E32+Roshanda!E32+Alisson!E32+Suzanne!E32+Alexxis!E32+Alexandria!E32</f>
        <v>0</v>
      </c>
      <c r="F32" s="45">
        <f t="shared" si="0"/>
        <v>100</v>
      </c>
      <c r="G32" s="3">
        <f>Karen!G32+Sharon!G32+Elizabeth!G32+Janet!G32+Catherine!G32+Marque!G32+Jasmine!G32+Roshanda!G32+Alisson!G32+Suzanne!G32+Alexxis!G32+Alexandria!G32</f>
        <v>0</v>
      </c>
      <c r="H32" s="3">
        <f>Karen!H32+Sharon!H32+Elizabeth!H32+Janet!H32+Catherine!H32+Marque!H32+Jasmine!H32+Roshanda!H32+Alisson!H32+Suzanne!H32+Alexxis!H32+Alexandria!H32</f>
        <v>0</v>
      </c>
      <c r="I32" s="45">
        <f t="shared" si="1"/>
        <v>100</v>
      </c>
      <c r="J32" s="3">
        <f>Karen!J32+Sharon!J32+Elizabeth!J32+Janet!J32+Catherine!J32+Marque!J32+Jasmine!J32+Roshanda!J32+Alisson!J32+Suzanne!J32+Alexxis!J32+Alexandria!J32</f>
        <v>0</v>
      </c>
      <c r="K32" s="3">
        <f>Karen!K32+Sharon!K32+Elizabeth!K32+Janet!K32+Catherine!K32+Marque!K32+Jasmine!K32+Roshanda!K32+Alisson!K32+Suzanne!K32+Alexxis!K32+Alexandria!K32</f>
        <v>0</v>
      </c>
      <c r="L32" s="45">
        <f t="shared" si="2"/>
        <v>100</v>
      </c>
      <c r="M32" s="52">
        <f t="shared" si="3"/>
        <v>0</v>
      </c>
      <c r="N32" s="3">
        <f>Karen!N32+Sharon!N32+Elizabeth!N32+Janet!N32+Catherine!N32+Marque!N32+Jasmine!N32+Roshanda!N32+Alisson!N32+Suzanne!N32+Alexxis!N32+Alexandria!N32</f>
        <v>0</v>
      </c>
      <c r="O32" s="3">
        <f>Karen!O32+Sharon!O32+Elizabeth!O32+Janet!O32+Catherine!O32+Marque!O32+Jasmine!O32+Roshanda!O32+Alisson!O32+Suzanne!O32+Alexxis!O32+Alexandria!O32</f>
        <v>0</v>
      </c>
      <c r="P32" s="3">
        <f>Karen!P32+Sharon!P32+Elizabeth!P32+Janet!P32+Catherine!P32+Marque!P32+Jasmine!P32+Roshanda!P32+Alisson!P32+Suzanne!P32+Alexxis!P32+Alexandria!P32</f>
        <v>0</v>
      </c>
      <c r="Q32" s="3">
        <f>Karen!Q32+Sharon!Q32+Elizabeth!Q32+Janet!Q32+Catherine!Q32+Marque!Q32+Jasmine!Q32+Roshanda!Q32+Alisson!Q32+Suzanne!Q32+Alexxis!Q32+Alexandria!Q32</f>
        <v>0</v>
      </c>
      <c r="R32" s="3">
        <f>Karen!R32+Sharon!R32+Elizabeth!R32+Janet!R32+Catherine!R32+Marque!R32+Jasmine!R32+Roshanda!R32+Alisson!R32+Suzanne!R32+Alexxis!R32+Alexandria!R32</f>
        <v>0</v>
      </c>
      <c r="S32" s="24"/>
      <c r="T32" s="24"/>
      <c r="U32" s="2"/>
    </row>
    <row r="33" spans="1:21" ht="13.5" thickBot="1">
      <c r="A33" s="23"/>
      <c r="B33" s="34"/>
      <c r="C33" s="35"/>
      <c r="D33" s="18" t="s">
        <v>17</v>
      </c>
      <c r="E33" s="19"/>
      <c r="F33" s="44"/>
      <c r="G33" s="18" t="s">
        <v>18</v>
      </c>
      <c r="H33" s="19"/>
      <c r="I33" s="44"/>
      <c r="J33" s="18" t="s">
        <v>19</v>
      </c>
      <c r="K33" s="19"/>
      <c r="L33" s="44"/>
      <c r="M33" s="21" t="s">
        <v>26</v>
      </c>
      <c r="N33" s="21" t="s">
        <v>20</v>
      </c>
      <c r="O33" s="21" t="s">
        <v>21</v>
      </c>
      <c r="P33" s="21" t="s">
        <v>14</v>
      </c>
      <c r="Q33" s="22" t="s">
        <v>22</v>
      </c>
      <c r="R33" s="58" t="s">
        <v>47</v>
      </c>
      <c r="S33" s="61" t="s">
        <v>49</v>
      </c>
      <c r="T33" s="21" t="s">
        <v>48</v>
      </c>
      <c r="U33" s="15"/>
    </row>
    <row r="34" spans="1:21" ht="13.5" thickBot="1">
      <c r="A34" s="33"/>
      <c r="B34" s="36" t="s">
        <v>2</v>
      </c>
      <c r="C34" s="37"/>
      <c r="D34" s="48">
        <f>SUM(D4:D32)</f>
        <v>943</v>
      </c>
      <c r="E34" s="49">
        <f>SUM(E4:E32)</f>
        <v>358</v>
      </c>
      <c r="F34" s="46">
        <f>IF(D34=0,1,(100/D34)*(E34))</f>
        <v>37.96394485683987</v>
      </c>
      <c r="G34" s="48">
        <f>SUM(G4:G32)</f>
        <v>390</v>
      </c>
      <c r="H34" s="48">
        <f>SUM(H4:H32)</f>
        <v>194</v>
      </c>
      <c r="I34" s="46">
        <f>IF(G34=0,1,(100/G34)*(H34))</f>
        <v>49.74358974358974</v>
      </c>
      <c r="J34" s="20">
        <f>SUM(J4:J32)</f>
        <v>91</v>
      </c>
      <c r="K34" s="48">
        <f>SUM(K4:K32)</f>
        <v>17</v>
      </c>
      <c r="L34" s="46">
        <f>IF(J34=0,1,(100/J34)*(K34))</f>
        <v>18.681318681318682</v>
      </c>
      <c r="M34" s="50">
        <f aca="true" t="shared" si="4" ref="M34:R34">SUM(M4:M32)</f>
        <v>961</v>
      </c>
      <c r="N34" s="50">
        <f t="shared" si="4"/>
        <v>214</v>
      </c>
      <c r="O34" s="50">
        <f t="shared" si="4"/>
        <v>236</v>
      </c>
      <c r="P34" s="50">
        <f t="shared" si="4"/>
        <v>341</v>
      </c>
      <c r="Q34" s="51">
        <f t="shared" si="4"/>
        <v>268</v>
      </c>
      <c r="R34" s="59">
        <f t="shared" si="4"/>
        <v>563</v>
      </c>
      <c r="S34" s="62">
        <f>SUM(S4:S31)</f>
        <v>1022</v>
      </c>
      <c r="T34" s="50">
        <f>SUM(T4:T31)</f>
        <v>969</v>
      </c>
      <c r="U34" s="15"/>
    </row>
    <row r="35" spans="1:21" ht="13.5" thickBot="1">
      <c r="A35" s="3"/>
      <c r="B35" s="3"/>
      <c r="C35" s="24"/>
      <c r="D35" s="24"/>
      <c r="E35" s="24"/>
      <c r="F35" s="24"/>
      <c r="G35" s="3"/>
      <c r="H35" s="3"/>
      <c r="I35" s="3"/>
      <c r="J35" s="3"/>
      <c r="K35" s="3"/>
      <c r="L35" s="3"/>
      <c r="M35" s="3"/>
      <c r="N35" s="3"/>
      <c r="O35" s="9"/>
      <c r="P35" s="3"/>
      <c r="Q35" s="3"/>
      <c r="R35" s="9"/>
      <c r="S35" s="7">
        <f>S34/19</f>
        <v>53.78947368421053</v>
      </c>
      <c r="T35" s="7">
        <f>T34/19</f>
        <v>51</v>
      </c>
      <c r="U35" s="15"/>
    </row>
    <row r="36" spans="1:21" ht="13.5" thickBot="1">
      <c r="A36" s="2"/>
      <c r="B36" s="10"/>
      <c r="C36" s="27"/>
      <c r="D36" s="25" t="s">
        <v>25</v>
      </c>
      <c r="E36" s="25" t="s">
        <v>26</v>
      </c>
      <c r="F36" s="26" t="s">
        <v>27</v>
      </c>
      <c r="G36" s="15"/>
      <c r="H36" s="2"/>
      <c r="I36" s="2"/>
      <c r="J36" s="2"/>
      <c r="K36" s="2"/>
      <c r="L36" s="27"/>
      <c r="M36" s="25" t="s">
        <v>25</v>
      </c>
      <c r="N36" s="25" t="s">
        <v>20</v>
      </c>
      <c r="O36" s="26" t="s">
        <v>35</v>
      </c>
      <c r="P36" s="2"/>
      <c r="Q36" s="2"/>
      <c r="R36" s="2"/>
      <c r="S36" s="3"/>
      <c r="T36" s="3"/>
      <c r="U36" s="2"/>
    </row>
    <row r="37" spans="1:21" ht="13.5" thickBot="1">
      <c r="A37" s="2"/>
      <c r="B37" s="10"/>
      <c r="C37" s="28" t="s">
        <v>24</v>
      </c>
      <c r="D37" s="7">
        <v>20</v>
      </c>
      <c r="E37" s="7">
        <f>M34</f>
        <v>961</v>
      </c>
      <c r="F37" s="47">
        <f>(E37/D37)</f>
        <v>48.05</v>
      </c>
      <c r="G37" s="15"/>
      <c r="H37" s="2"/>
      <c r="I37" s="2"/>
      <c r="J37" s="2"/>
      <c r="K37" s="2"/>
      <c r="L37" s="28"/>
      <c r="M37" s="7">
        <f>D37</f>
        <v>20</v>
      </c>
      <c r="N37" s="7">
        <f>N34</f>
        <v>214</v>
      </c>
      <c r="O37" s="47">
        <f>(N37/M37)</f>
        <v>10.7</v>
      </c>
      <c r="P37" s="2"/>
      <c r="Q37" s="2"/>
      <c r="R37" s="2"/>
      <c r="S37" s="2"/>
      <c r="T37" s="2"/>
      <c r="U37" s="2"/>
    </row>
    <row r="39" spans="2:6" ht="12.75">
      <c r="B39" s="63"/>
      <c r="C39" s="64"/>
      <c r="D39" s="63"/>
      <c r="E39" s="65"/>
      <c r="F39" s="63"/>
    </row>
    <row r="40" spans="1:20" ht="18">
      <c r="A40" s="1"/>
      <c r="B40" s="66" t="s">
        <v>73</v>
      </c>
      <c r="C40" s="66"/>
      <c r="D40" s="66"/>
      <c r="E40" s="66"/>
      <c r="F40" s="6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8">
      <c r="A41" s="1"/>
      <c r="B41" s="66" t="s">
        <v>74</v>
      </c>
      <c r="C41" s="66"/>
      <c r="D41" s="66"/>
      <c r="E41" s="66"/>
      <c r="F41" s="6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8">
      <c r="A42" s="1"/>
      <c r="B42" s="66" t="s">
        <v>75</v>
      </c>
      <c r="C42" s="66"/>
      <c r="D42" s="66"/>
      <c r="E42" s="66"/>
      <c r="F42" s="6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6" ht="12.75">
      <c r="B43" s="63"/>
      <c r="C43" s="63"/>
      <c r="D43" s="63"/>
      <c r="E43" s="63"/>
      <c r="F43" s="63"/>
    </row>
    <row r="44" spans="2:6" ht="12.75">
      <c r="B44" s="63"/>
      <c r="C44" s="63"/>
      <c r="D44" s="63"/>
      <c r="E44" s="63"/>
      <c r="F44" s="63"/>
    </row>
    <row r="45" spans="2:6" ht="12.75">
      <c r="B45" s="63"/>
      <c r="C45" s="65"/>
      <c r="D45" s="63"/>
      <c r="E45" s="63"/>
      <c r="F45" s="63"/>
    </row>
    <row r="46" spans="2:6" ht="12.75">
      <c r="B46" s="63"/>
      <c r="C46" s="65"/>
      <c r="D46" s="65"/>
      <c r="E46" s="63"/>
      <c r="F46" s="63"/>
    </row>
    <row r="47" spans="2:6" ht="12.75">
      <c r="B47" s="63"/>
      <c r="C47" s="63"/>
      <c r="D47" s="63"/>
      <c r="E47" s="63"/>
      <c r="F47" s="63"/>
    </row>
  </sheetData>
  <mergeCells count="1">
    <mergeCell ref="D1:I1"/>
  </mergeCells>
  <printOptions/>
  <pageMargins left="0.75" right="0.5" top="0.49" bottom="1" header="0.5" footer="0.5"/>
  <pageSetup fitToHeight="1" fitToWidth="1" horizontalDpi="1200" verticalDpi="12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115" zoomScaleNormal="115" workbookViewId="0" topLeftCell="A1">
      <selection activeCell="D1" sqref="D1:I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2.7109375" style="0" customWidth="1"/>
    <col min="4" max="5" width="5.7109375" style="0" customWidth="1"/>
    <col min="6" max="6" width="6.7109375" style="0" customWidth="1"/>
    <col min="7" max="8" width="5.7109375" style="0" customWidth="1"/>
    <col min="9" max="9" width="6.7109375" style="0" customWidth="1"/>
    <col min="10" max="11" width="5.7109375" style="0" customWidth="1"/>
    <col min="12" max="17" width="6.7109375" style="0" customWidth="1"/>
    <col min="18" max="18" width="10.140625" style="0" customWidth="1"/>
    <col min="19" max="19" width="34.7109375" style="0" customWidth="1"/>
  </cols>
  <sheetData>
    <row r="1" spans="1:19" ht="18.75" thickBot="1">
      <c r="A1" s="1" t="s">
        <v>36</v>
      </c>
      <c r="D1" s="67" t="s">
        <v>62</v>
      </c>
      <c r="E1" s="67"/>
      <c r="F1" s="67"/>
      <c r="G1" s="67"/>
      <c r="H1" s="67"/>
      <c r="I1" s="67"/>
      <c r="Q1" s="42"/>
      <c r="R1" s="42" t="s">
        <v>37</v>
      </c>
      <c r="S1" s="43" t="s">
        <v>38</v>
      </c>
    </row>
    <row r="2" ht="13.5" thickBot="1"/>
    <row r="3" spans="1:19" ht="13.5" thickBot="1">
      <c r="A3" s="7" t="s">
        <v>23</v>
      </c>
      <c r="B3" s="8" t="s">
        <v>0</v>
      </c>
      <c r="C3" s="7" t="s">
        <v>1</v>
      </c>
      <c r="D3" s="6" t="s">
        <v>5</v>
      </c>
      <c r="E3" s="5" t="s">
        <v>3</v>
      </c>
      <c r="F3" s="5" t="s">
        <v>4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2" t="s">
        <v>42</v>
      </c>
      <c r="N3" s="12" t="s">
        <v>12</v>
      </c>
      <c r="O3" s="13" t="s">
        <v>13</v>
      </c>
      <c r="P3" s="4" t="s">
        <v>14</v>
      </c>
      <c r="Q3" s="5" t="s">
        <v>15</v>
      </c>
      <c r="R3" s="12" t="s">
        <v>40</v>
      </c>
      <c r="S3" s="5" t="s">
        <v>16</v>
      </c>
    </row>
    <row r="4" spans="1:19" ht="12.75">
      <c r="A4" s="3">
        <v>1</v>
      </c>
      <c r="B4" s="11">
        <f>IF(Team!B4="","",Team!B4)</f>
        <v>38687</v>
      </c>
      <c r="C4" s="3" t="str">
        <f>IF(Team!C4="","",Team!C4)</f>
        <v>Bridgport</v>
      </c>
      <c r="D4" s="3">
        <v>3</v>
      </c>
      <c r="E4" s="3">
        <v>2</v>
      </c>
      <c r="F4" s="45">
        <f>IF(D4=0,100,(100/D4)*(E4))</f>
        <v>66.66666666666667</v>
      </c>
      <c r="G4" s="3">
        <v>2</v>
      </c>
      <c r="H4" s="3">
        <v>1</v>
      </c>
      <c r="I4" s="45">
        <f>IF(G4=0,100,(100/G4)*(H4))</f>
        <v>50</v>
      </c>
      <c r="J4" s="3">
        <v>0</v>
      </c>
      <c r="K4" s="3">
        <v>0</v>
      </c>
      <c r="L4" s="45">
        <f>IF(J4=0,100,(100/J4)*(K4))</f>
        <v>100</v>
      </c>
      <c r="M4" s="52">
        <f>E4*2+H4*1+K4*3</f>
        <v>5</v>
      </c>
      <c r="N4" s="3">
        <v>0</v>
      </c>
      <c r="O4" s="9">
        <v>1</v>
      </c>
      <c r="P4" s="3">
        <v>0</v>
      </c>
      <c r="Q4" s="3">
        <v>1</v>
      </c>
      <c r="R4" s="3">
        <v>0</v>
      </c>
      <c r="S4" s="3"/>
    </row>
    <row r="5" spans="1:19" ht="12.75">
      <c r="A5" s="2">
        <v>2</v>
      </c>
      <c r="B5" s="14">
        <f>IF(Team!B5="","",Team!B5)</f>
        <v>38692</v>
      </c>
      <c r="C5" s="2" t="str">
        <f>IF(Team!C5="","",Team!C5)</f>
        <v>Graydon</v>
      </c>
      <c r="D5" s="2">
        <v>4</v>
      </c>
      <c r="E5" s="2">
        <v>1</v>
      </c>
      <c r="F5" s="45">
        <f aca="true" t="shared" si="0" ref="F5:F32">IF(D5=0,100,(100/D5)*(E5))</f>
        <v>25</v>
      </c>
      <c r="G5" s="2">
        <v>0</v>
      </c>
      <c r="H5" s="2">
        <v>0</v>
      </c>
      <c r="I5" s="45">
        <f aca="true" t="shared" si="1" ref="I5:I32">IF(G5=0,100,(100/G5)*(H5))</f>
        <v>100</v>
      </c>
      <c r="J5" s="2">
        <v>0</v>
      </c>
      <c r="K5" s="2">
        <v>0</v>
      </c>
      <c r="L5" s="45">
        <f aca="true" t="shared" si="2" ref="L5:L32">IF(J5=0,100,(100/J5)*(K5))</f>
        <v>100</v>
      </c>
      <c r="M5" s="52">
        <f aca="true" t="shared" si="3" ref="M5:M32">E5*2+H5*1+K5*3</f>
        <v>2</v>
      </c>
      <c r="N5" s="2">
        <v>1</v>
      </c>
      <c r="O5" s="10">
        <v>1</v>
      </c>
      <c r="P5" s="2">
        <v>1</v>
      </c>
      <c r="Q5" s="2">
        <v>0</v>
      </c>
      <c r="R5" s="2">
        <v>2</v>
      </c>
      <c r="S5" s="2"/>
    </row>
    <row r="6" spans="1:19" ht="12.75">
      <c r="A6" s="2">
        <v>3</v>
      </c>
      <c r="B6" s="14">
        <f>IF(Team!B6="","",Team!B6)</f>
        <v>38694</v>
      </c>
      <c r="C6" s="2" t="str">
        <f>IF(Team!C6="","",Team!C6)</f>
        <v>Smithwall</v>
      </c>
      <c r="D6" s="2">
        <v>3</v>
      </c>
      <c r="E6" s="2">
        <v>0</v>
      </c>
      <c r="F6" s="45">
        <f t="shared" si="0"/>
        <v>0</v>
      </c>
      <c r="G6" s="2">
        <v>2</v>
      </c>
      <c r="H6" s="2">
        <v>1</v>
      </c>
      <c r="I6" s="45">
        <f t="shared" si="1"/>
        <v>50</v>
      </c>
      <c r="J6" s="2">
        <v>1</v>
      </c>
      <c r="K6" s="2">
        <v>0</v>
      </c>
      <c r="L6" s="45">
        <f t="shared" si="2"/>
        <v>0</v>
      </c>
      <c r="M6" s="52">
        <f t="shared" si="3"/>
        <v>1</v>
      </c>
      <c r="N6" s="2">
        <v>0</v>
      </c>
      <c r="O6" s="10">
        <v>0</v>
      </c>
      <c r="P6" s="2">
        <v>1</v>
      </c>
      <c r="Q6" s="2">
        <v>1</v>
      </c>
      <c r="R6" s="2">
        <v>1</v>
      </c>
      <c r="S6" s="2"/>
    </row>
    <row r="7" spans="1:19" ht="12.75">
      <c r="A7" s="2">
        <v>4</v>
      </c>
      <c r="B7" s="14">
        <f>IF(Team!B7="","",Team!B7)</f>
        <v>38699</v>
      </c>
      <c r="C7" s="2" t="str">
        <f>IF(Team!C7="","",Team!C7)</f>
        <v>Brunswick</v>
      </c>
      <c r="D7" s="2">
        <v>1</v>
      </c>
      <c r="E7" s="2">
        <v>0</v>
      </c>
      <c r="F7" s="45">
        <f t="shared" si="0"/>
        <v>0</v>
      </c>
      <c r="G7" s="2">
        <v>2</v>
      </c>
      <c r="H7" s="2">
        <v>1</v>
      </c>
      <c r="I7" s="45">
        <f t="shared" si="1"/>
        <v>50</v>
      </c>
      <c r="J7" s="2">
        <v>0</v>
      </c>
      <c r="K7" s="2">
        <v>0</v>
      </c>
      <c r="L7" s="45">
        <f t="shared" si="2"/>
        <v>100</v>
      </c>
      <c r="M7" s="52">
        <f t="shared" si="3"/>
        <v>1</v>
      </c>
      <c r="N7" s="2">
        <v>0</v>
      </c>
      <c r="O7" s="10">
        <v>0</v>
      </c>
      <c r="P7" s="2">
        <v>1</v>
      </c>
      <c r="Q7" s="2">
        <v>1</v>
      </c>
      <c r="R7" s="2">
        <v>1</v>
      </c>
      <c r="S7" s="2"/>
    </row>
    <row r="8" spans="1:19" ht="12.75">
      <c r="A8" s="2">
        <v>5</v>
      </c>
      <c r="B8" s="14">
        <f>IF(Team!B8="","",Team!B8)</f>
        <v>38701</v>
      </c>
      <c r="C8" s="2" t="str">
        <f>IF(Team!C8="","",Team!C8)</f>
        <v>Augusta</v>
      </c>
      <c r="D8" s="2">
        <v>0</v>
      </c>
      <c r="E8" s="2">
        <v>0</v>
      </c>
      <c r="F8" s="45">
        <f t="shared" si="0"/>
        <v>100</v>
      </c>
      <c r="G8" s="2">
        <v>0</v>
      </c>
      <c r="H8" s="2">
        <v>0</v>
      </c>
      <c r="I8" s="45">
        <f t="shared" si="1"/>
        <v>100</v>
      </c>
      <c r="J8" s="2">
        <v>0</v>
      </c>
      <c r="K8" s="2">
        <v>0</v>
      </c>
      <c r="L8" s="45">
        <f t="shared" si="2"/>
        <v>100</v>
      </c>
      <c r="M8" s="52">
        <f t="shared" si="3"/>
        <v>0</v>
      </c>
      <c r="N8" s="2">
        <v>0</v>
      </c>
      <c r="O8" s="10">
        <v>0</v>
      </c>
      <c r="P8" s="2">
        <v>0</v>
      </c>
      <c r="Q8" s="2">
        <v>0</v>
      </c>
      <c r="R8" s="2">
        <v>0</v>
      </c>
      <c r="S8" s="2" t="s">
        <v>41</v>
      </c>
    </row>
    <row r="9" spans="1:19" ht="12.75">
      <c r="A9" s="2">
        <v>6</v>
      </c>
      <c r="B9" s="14">
        <f>IF(Team!B9="","",Team!B9)</f>
        <v>38703</v>
      </c>
      <c r="C9" s="2" t="str">
        <f>IF(Team!C9="","",Team!C9)</f>
        <v>Dodsville</v>
      </c>
      <c r="D9" s="2">
        <v>1</v>
      </c>
      <c r="E9" s="2">
        <v>0</v>
      </c>
      <c r="F9" s="45">
        <f t="shared" si="0"/>
        <v>0</v>
      </c>
      <c r="G9" s="2">
        <v>0</v>
      </c>
      <c r="H9" s="2">
        <v>0</v>
      </c>
      <c r="I9" s="45">
        <f t="shared" si="1"/>
        <v>100</v>
      </c>
      <c r="J9" s="2">
        <v>0</v>
      </c>
      <c r="K9" s="2">
        <v>0</v>
      </c>
      <c r="L9" s="45">
        <f t="shared" si="2"/>
        <v>100</v>
      </c>
      <c r="M9" s="52">
        <f t="shared" si="3"/>
        <v>0</v>
      </c>
      <c r="N9" s="2">
        <v>0</v>
      </c>
      <c r="O9" s="10">
        <v>1</v>
      </c>
      <c r="P9" s="2">
        <v>2</v>
      </c>
      <c r="Q9" s="2">
        <v>0</v>
      </c>
      <c r="R9" s="2">
        <v>3</v>
      </c>
      <c r="S9" s="2"/>
    </row>
    <row r="10" spans="1:19" ht="12.75">
      <c r="A10" s="2">
        <v>7</v>
      </c>
      <c r="B10" s="14">
        <f>IF(Team!B10="","",Team!B10)</f>
        <v>38720</v>
      </c>
      <c r="C10" s="2" t="str">
        <f>IF(Team!C10="","",Team!C10)</f>
        <v>Portland</v>
      </c>
      <c r="D10" s="2">
        <v>0</v>
      </c>
      <c r="E10" s="2">
        <v>0</v>
      </c>
      <c r="F10" s="45">
        <f t="shared" si="0"/>
        <v>100</v>
      </c>
      <c r="G10" s="2">
        <v>0</v>
      </c>
      <c r="H10" s="2">
        <v>0</v>
      </c>
      <c r="I10" s="45">
        <f t="shared" si="1"/>
        <v>100</v>
      </c>
      <c r="J10" s="2">
        <v>0</v>
      </c>
      <c r="K10" s="2">
        <v>0</v>
      </c>
      <c r="L10" s="45">
        <f t="shared" si="2"/>
        <v>100</v>
      </c>
      <c r="M10" s="52">
        <f t="shared" si="3"/>
        <v>0</v>
      </c>
      <c r="N10" s="2">
        <v>0</v>
      </c>
      <c r="O10" s="10">
        <v>0</v>
      </c>
      <c r="P10" s="2">
        <v>0</v>
      </c>
      <c r="Q10" s="2">
        <v>0</v>
      </c>
      <c r="R10" s="2">
        <v>0</v>
      </c>
      <c r="S10" s="2"/>
    </row>
    <row r="11" spans="1:19" ht="12.75">
      <c r="A11" s="2">
        <v>8</v>
      </c>
      <c r="B11" s="14">
        <f>IF(Team!B11="","",Team!B11)</f>
        <v>38721</v>
      </c>
      <c r="C11" s="2" t="str">
        <f>IF(Team!C11="","",Team!C11)</f>
        <v>James City</v>
      </c>
      <c r="D11" s="2">
        <v>0</v>
      </c>
      <c r="E11" s="2">
        <v>0</v>
      </c>
      <c r="F11" s="45">
        <f t="shared" si="0"/>
        <v>100</v>
      </c>
      <c r="G11" s="2">
        <v>0</v>
      </c>
      <c r="H11" s="2">
        <v>0</v>
      </c>
      <c r="I11" s="45">
        <f t="shared" si="1"/>
        <v>100</v>
      </c>
      <c r="J11" s="2">
        <v>0</v>
      </c>
      <c r="K11" s="2">
        <v>0</v>
      </c>
      <c r="L11" s="45">
        <f t="shared" si="2"/>
        <v>100</v>
      </c>
      <c r="M11" s="52">
        <f t="shared" si="3"/>
        <v>0</v>
      </c>
      <c r="N11" s="2">
        <v>0</v>
      </c>
      <c r="O11" s="10">
        <v>0</v>
      </c>
      <c r="P11" s="2">
        <v>0</v>
      </c>
      <c r="Q11" s="2">
        <v>0</v>
      </c>
      <c r="R11" s="2">
        <v>0</v>
      </c>
      <c r="S11" s="2"/>
    </row>
    <row r="12" spans="1:19" ht="12.75">
      <c r="A12" s="2">
        <v>9</v>
      </c>
      <c r="B12" s="14">
        <f>IF(Team!B12="","",Team!B12)</f>
        <v>38722</v>
      </c>
      <c r="C12" s="2" t="str">
        <f>IF(Team!C12="","",Team!C12)</f>
        <v>Tabernathy</v>
      </c>
      <c r="D12" s="2">
        <v>0</v>
      </c>
      <c r="E12" s="2">
        <v>0</v>
      </c>
      <c r="F12" s="45">
        <f t="shared" si="0"/>
        <v>100</v>
      </c>
      <c r="G12" s="2">
        <v>0</v>
      </c>
      <c r="H12" s="2">
        <v>0</v>
      </c>
      <c r="I12" s="45">
        <f t="shared" si="1"/>
        <v>100</v>
      </c>
      <c r="J12" s="2">
        <v>0</v>
      </c>
      <c r="K12" s="2">
        <v>0</v>
      </c>
      <c r="L12" s="45">
        <f t="shared" si="2"/>
        <v>100</v>
      </c>
      <c r="M12" s="52">
        <f t="shared" si="3"/>
        <v>0</v>
      </c>
      <c r="N12" s="2">
        <v>0</v>
      </c>
      <c r="O12" s="10">
        <v>0</v>
      </c>
      <c r="P12" s="2">
        <v>0</v>
      </c>
      <c r="Q12" s="2">
        <v>1</v>
      </c>
      <c r="R12" s="2">
        <v>0</v>
      </c>
      <c r="S12" s="2"/>
    </row>
    <row r="13" spans="1:19" ht="12.75">
      <c r="A13" s="2">
        <v>10</v>
      </c>
      <c r="B13" s="14">
        <f>IF(Team!B13="","",Team!B13)</f>
        <v>38727</v>
      </c>
      <c r="C13" s="2" t="str">
        <f>IF(Team!C13="","",Team!C13)</f>
        <v>Carterton</v>
      </c>
      <c r="D13" s="2">
        <v>4</v>
      </c>
      <c r="E13" s="2">
        <v>1</v>
      </c>
      <c r="F13" s="45">
        <f t="shared" si="0"/>
        <v>25</v>
      </c>
      <c r="G13" s="2">
        <v>2</v>
      </c>
      <c r="H13" s="2">
        <v>1</v>
      </c>
      <c r="I13" s="45">
        <f t="shared" si="1"/>
        <v>50</v>
      </c>
      <c r="J13" s="2">
        <v>0</v>
      </c>
      <c r="K13" s="2">
        <v>0</v>
      </c>
      <c r="L13" s="45">
        <f t="shared" si="2"/>
        <v>100</v>
      </c>
      <c r="M13" s="52">
        <f t="shared" si="3"/>
        <v>3</v>
      </c>
      <c r="N13" s="2">
        <v>0</v>
      </c>
      <c r="O13" s="10">
        <v>0</v>
      </c>
      <c r="P13" s="2">
        <v>0</v>
      </c>
      <c r="Q13" s="2">
        <v>1</v>
      </c>
      <c r="R13" s="2">
        <v>0</v>
      </c>
      <c r="S13" s="2"/>
    </row>
    <row r="14" spans="1:19" ht="12.75">
      <c r="A14" s="2">
        <v>11</v>
      </c>
      <c r="B14" s="14">
        <f>IF(Team!B14="","",Team!B14)</f>
        <v>38729</v>
      </c>
      <c r="C14" s="2" t="str">
        <f>IF(Team!C14="","",Team!C14)</f>
        <v>Bridgport</v>
      </c>
      <c r="D14" s="2">
        <v>2</v>
      </c>
      <c r="E14" s="2">
        <v>0</v>
      </c>
      <c r="F14" s="45">
        <f t="shared" si="0"/>
        <v>0</v>
      </c>
      <c r="G14" s="2">
        <v>2</v>
      </c>
      <c r="H14" s="2">
        <v>0</v>
      </c>
      <c r="I14" s="45">
        <f t="shared" si="1"/>
        <v>0</v>
      </c>
      <c r="J14" s="2">
        <v>0</v>
      </c>
      <c r="K14" s="2">
        <v>0</v>
      </c>
      <c r="L14" s="45">
        <f t="shared" si="2"/>
        <v>100</v>
      </c>
      <c r="M14" s="52">
        <f>E14*2+H14*1+K14*3</f>
        <v>0</v>
      </c>
      <c r="N14" s="2">
        <v>1</v>
      </c>
      <c r="O14" s="10">
        <v>0</v>
      </c>
      <c r="P14" s="2">
        <v>2</v>
      </c>
      <c r="Q14" s="2">
        <v>0</v>
      </c>
      <c r="R14" s="2">
        <v>4</v>
      </c>
      <c r="S14" s="2"/>
    </row>
    <row r="15" spans="1:19" ht="12.75">
      <c r="A15" s="2">
        <v>12</v>
      </c>
      <c r="B15" s="14">
        <f>IF(Team!B15="","",Team!B15)</f>
        <v>38731</v>
      </c>
      <c r="C15" s="2" t="str">
        <f>IF(Team!C15="","",Team!C15)</f>
        <v>Graydon</v>
      </c>
      <c r="D15" s="2">
        <v>0</v>
      </c>
      <c r="E15" s="2">
        <v>0</v>
      </c>
      <c r="F15" s="45">
        <f t="shared" si="0"/>
        <v>100</v>
      </c>
      <c r="G15" s="2">
        <v>0</v>
      </c>
      <c r="H15" s="2">
        <v>0</v>
      </c>
      <c r="I15" s="45">
        <f t="shared" si="1"/>
        <v>100</v>
      </c>
      <c r="J15" s="2">
        <v>0</v>
      </c>
      <c r="K15" s="2">
        <v>0</v>
      </c>
      <c r="L15" s="45">
        <f t="shared" si="2"/>
        <v>100</v>
      </c>
      <c r="M15" s="52">
        <f t="shared" si="3"/>
        <v>0</v>
      </c>
      <c r="N15" s="2">
        <v>0</v>
      </c>
      <c r="O15" s="10">
        <v>0</v>
      </c>
      <c r="P15" s="2">
        <v>0</v>
      </c>
      <c r="Q15" s="2">
        <v>0</v>
      </c>
      <c r="R15" s="2">
        <v>0</v>
      </c>
      <c r="S15" s="2"/>
    </row>
    <row r="16" spans="1:19" ht="12.75">
      <c r="A16" s="2">
        <v>13</v>
      </c>
      <c r="B16" s="14">
        <f>IF(Team!B16="","",Team!B16)</f>
        <v>38734</v>
      </c>
      <c r="C16" s="2" t="str">
        <f>IF(Team!C16="","",Team!C16)</f>
        <v>Smithwall</v>
      </c>
      <c r="D16" s="2">
        <v>1</v>
      </c>
      <c r="E16" s="2">
        <v>0</v>
      </c>
      <c r="F16" s="45">
        <f t="shared" si="0"/>
        <v>0</v>
      </c>
      <c r="G16" s="2">
        <v>0</v>
      </c>
      <c r="H16" s="2">
        <v>0</v>
      </c>
      <c r="I16" s="45">
        <f t="shared" si="1"/>
        <v>100</v>
      </c>
      <c r="J16" s="2">
        <v>0</v>
      </c>
      <c r="K16" s="2">
        <v>0</v>
      </c>
      <c r="L16" s="45">
        <f t="shared" si="2"/>
        <v>100</v>
      </c>
      <c r="M16" s="52">
        <f t="shared" si="3"/>
        <v>0</v>
      </c>
      <c r="N16" s="2">
        <v>0</v>
      </c>
      <c r="O16" s="10">
        <v>0</v>
      </c>
      <c r="P16" s="2">
        <v>0</v>
      </c>
      <c r="Q16" s="2">
        <v>0</v>
      </c>
      <c r="R16" s="2">
        <v>2</v>
      </c>
      <c r="S16" s="2"/>
    </row>
    <row r="17" spans="1:19" ht="12.75">
      <c r="A17" s="2">
        <v>14</v>
      </c>
      <c r="B17" s="14">
        <f>IF(Team!B17="","",Team!B17)</f>
        <v>38736</v>
      </c>
      <c r="C17" s="2" t="str">
        <f>IF(Team!C17="","",Team!C17)</f>
        <v>Brunswick</v>
      </c>
      <c r="D17" s="2">
        <v>1</v>
      </c>
      <c r="E17" s="2">
        <v>0</v>
      </c>
      <c r="F17" s="45">
        <f t="shared" si="0"/>
        <v>0</v>
      </c>
      <c r="G17" s="2">
        <v>0</v>
      </c>
      <c r="H17" s="2">
        <v>0</v>
      </c>
      <c r="I17" s="45">
        <f t="shared" si="1"/>
        <v>100</v>
      </c>
      <c r="J17" s="2">
        <v>0</v>
      </c>
      <c r="K17" s="2">
        <v>0</v>
      </c>
      <c r="L17" s="45">
        <f t="shared" si="2"/>
        <v>100</v>
      </c>
      <c r="M17" s="52">
        <f t="shared" si="3"/>
        <v>0</v>
      </c>
      <c r="N17" s="2">
        <v>0</v>
      </c>
      <c r="O17" s="10">
        <v>1</v>
      </c>
      <c r="P17" s="2">
        <v>0</v>
      </c>
      <c r="Q17" s="2">
        <v>1</v>
      </c>
      <c r="R17" s="2">
        <v>0</v>
      </c>
      <c r="S17" s="2"/>
    </row>
    <row r="18" spans="1:19" ht="12.75">
      <c r="A18" s="2">
        <v>15</v>
      </c>
      <c r="B18" s="14">
        <f>IF(Team!B18="","",Team!B18)</f>
        <v>38745</v>
      </c>
      <c r="C18" s="2" t="str">
        <f>IF(Team!C18="","",Team!C18)</f>
        <v>Augusta</v>
      </c>
      <c r="D18" s="2">
        <v>2</v>
      </c>
      <c r="E18" s="2">
        <v>0</v>
      </c>
      <c r="F18" s="45">
        <f t="shared" si="0"/>
        <v>0</v>
      </c>
      <c r="G18" s="2">
        <v>0</v>
      </c>
      <c r="H18" s="2">
        <v>0</v>
      </c>
      <c r="I18" s="45">
        <f t="shared" si="1"/>
        <v>100</v>
      </c>
      <c r="J18" s="2">
        <v>0</v>
      </c>
      <c r="K18" s="2">
        <v>0</v>
      </c>
      <c r="L18" s="45">
        <f t="shared" si="2"/>
        <v>100</v>
      </c>
      <c r="M18" s="52">
        <f t="shared" si="3"/>
        <v>0</v>
      </c>
      <c r="N18" s="2">
        <v>0</v>
      </c>
      <c r="O18" s="10">
        <v>0</v>
      </c>
      <c r="P18" s="2">
        <v>0</v>
      </c>
      <c r="Q18" s="2">
        <v>0</v>
      </c>
      <c r="R18" s="2">
        <v>0</v>
      </c>
      <c r="S18" s="2"/>
    </row>
    <row r="19" spans="1:19" ht="12.75">
      <c r="A19" s="2">
        <v>16</v>
      </c>
      <c r="B19" s="14">
        <f>IF(Team!B19="","",Team!B19)</f>
        <v>38750</v>
      </c>
      <c r="C19" s="2" t="str">
        <f>IF(Team!C19="","",Team!C19)</f>
        <v>Dodsville</v>
      </c>
      <c r="D19" s="2">
        <v>8</v>
      </c>
      <c r="E19" s="2">
        <v>5</v>
      </c>
      <c r="F19" s="45">
        <f t="shared" si="0"/>
        <v>62.5</v>
      </c>
      <c r="G19" s="2">
        <v>0</v>
      </c>
      <c r="H19" s="2">
        <v>0</v>
      </c>
      <c r="I19" s="45">
        <f t="shared" si="1"/>
        <v>100</v>
      </c>
      <c r="J19" s="2">
        <v>0</v>
      </c>
      <c r="K19" s="2">
        <v>0</v>
      </c>
      <c r="L19" s="45">
        <f t="shared" si="2"/>
        <v>100</v>
      </c>
      <c r="M19" s="52">
        <f>E19*2+H19*1+K19*3</f>
        <v>10</v>
      </c>
      <c r="N19" s="2">
        <v>0</v>
      </c>
      <c r="O19" s="10">
        <v>1</v>
      </c>
      <c r="P19" s="2">
        <v>2</v>
      </c>
      <c r="Q19" s="2">
        <v>0</v>
      </c>
      <c r="R19" s="2">
        <v>1</v>
      </c>
      <c r="S19" s="2"/>
    </row>
    <row r="20" spans="1:19" ht="12.75">
      <c r="A20" s="2">
        <v>17</v>
      </c>
      <c r="B20" s="14">
        <f>IF(Team!B20="","",Team!B20)</f>
        <v>38749</v>
      </c>
      <c r="C20" s="2" t="str">
        <f>IF(Team!C20="","",Team!C20)</f>
        <v>Portland</v>
      </c>
      <c r="D20" s="2">
        <v>5</v>
      </c>
      <c r="E20" s="2">
        <v>0</v>
      </c>
      <c r="F20" s="45">
        <f t="shared" si="0"/>
        <v>0</v>
      </c>
      <c r="G20" s="2">
        <v>0</v>
      </c>
      <c r="H20" s="2">
        <v>0</v>
      </c>
      <c r="I20" s="45">
        <f t="shared" si="1"/>
        <v>100</v>
      </c>
      <c r="J20" s="2">
        <v>0</v>
      </c>
      <c r="K20" s="2">
        <v>0</v>
      </c>
      <c r="L20" s="45">
        <f t="shared" si="2"/>
        <v>100</v>
      </c>
      <c r="M20" s="52">
        <f t="shared" si="3"/>
        <v>0</v>
      </c>
      <c r="N20" s="2">
        <v>0</v>
      </c>
      <c r="O20" s="10">
        <v>0</v>
      </c>
      <c r="P20" s="2">
        <v>3</v>
      </c>
      <c r="Q20" s="2">
        <v>0</v>
      </c>
      <c r="R20" s="2">
        <v>1</v>
      </c>
      <c r="S20" s="2"/>
    </row>
    <row r="21" spans="1:19" ht="12.75">
      <c r="A21" s="2">
        <v>18</v>
      </c>
      <c r="B21" s="14">
        <v>38755</v>
      </c>
      <c r="C21" s="2" t="s">
        <v>44</v>
      </c>
      <c r="D21" s="2">
        <v>4</v>
      </c>
      <c r="E21" s="2">
        <v>4</v>
      </c>
      <c r="F21" s="45">
        <f t="shared" si="0"/>
        <v>100</v>
      </c>
      <c r="G21" s="2">
        <v>0</v>
      </c>
      <c r="H21" s="2">
        <v>0</v>
      </c>
      <c r="I21" s="45">
        <f t="shared" si="1"/>
        <v>100</v>
      </c>
      <c r="J21" s="2">
        <v>0</v>
      </c>
      <c r="K21" s="2">
        <v>0</v>
      </c>
      <c r="L21" s="45">
        <f t="shared" si="2"/>
        <v>100</v>
      </c>
      <c r="M21" s="52">
        <f t="shared" si="3"/>
        <v>8</v>
      </c>
      <c r="N21" s="2">
        <v>2</v>
      </c>
      <c r="O21" s="10">
        <v>2</v>
      </c>
      <c r="P21" s="2">
        <v>2</v>
      </c>
      <c r="Q21" s="2">
        <v>1</v>
      </c>
      <c r="R21" s="2">
        <v>1</v>
      </c>
      <c r="S21" s="2"/>
    </row>
    <row r="22" spans="1:19" ht="12.75">
      <c r="A22" s="2">
        <v>19</v>
      </c>
      <c r="B22" s="14">
        <v>38757</v>
      </c>
      <c r="C22" s="2" t="s">
        <v>45</v>
      </c>
      <c r="D22" s="2">
        <v>4</v>
      </c>
      <c r="E22" s="2">
        <v>1</v>
      </c>
      <c r="F22" s="45">
        <f t="shared" si="0"/>
        <v>25</v>
      </c>
      <c r="G22" s="2">
        <v>0</v>
      </c>
      <c r="H22" s="2">
        <v>0</v>
      </c>
      <c r="I22" s="45">
        <f t="shared" si="1"/>
        <v>100</v>
      </c>
      <c r="J22" s="2">
        <v>1</v>
      </c>
      <c r="K22" s="2">
        <v>0</v>
      </c>
      <c r="L22" s="45">
        <f t="shared" si="2"/>
        <v>0</v>
      </c>
      <c r="M22" s="52">
        <f t="shared" si="3"/>
        <v>2</v>
      </c>
      <c r="N22" s="2">
        <v>0</v>
      </c>
      <c r="O22" s="10">
        <v>1</v>
      </c>
      <c r="P22" s="2">
        <v>0</v>
      </c>
      <c r="Q22" s="2">
        <v>1</v>
      </c>
      <c r="R22" s="2">
        <v>0</v>
      </c>
      <c r="S22" s="2"/>
    </row>
    <row r="23" spans="1:19" ht="12.75">
      <c r="A23" s="2">
        <v>20</v>
      </c>
      <c r="B23" s="14">
        <f>IF(Team!B23="","",Team!B23)</f>
        <v>38762</v>
      </c>
      <c r="C23" s="2" t="str">
        <f>IF(Team!C23="","",Team!C23)</f>
        <v>Carterton</v>
      </c>
      <c r="D23" s="2">
        <v>2</v>
      </c>
      <c r="E23" s="2">
        <v>0</v>
      </c>
      <c r="F23" s="45">
        <f t="shared" si="0"/>
        <v>0</v>
      </c>
      <c r="G23" s="2">
        <v>0</v>
      </c>
      <c r="H23" s="2">
        <v>0</v>
      </c>
      <c r="I23" s="45">
        <f t="shared" si="1"/>
        <v>100</v>
      </c>
      <c r="J23" s="2">
        <v>0</v>
      </c>
      <c r="K23" s="2">
        <v>0</v>
      </c>
      <c r="L23" s="45">
        <f t="shared" si="2"/>
        <v>100</v>
      </c>
      <c r="M23" s="52">
        <f t="shared" si="3"/>
        <v>0</v>
      </c>
      <c r="N23" s="2">
        <v>0</v>
      </c>
      <c r="O23" s="10">
        <v>0</v>
      </c>
      <c r="P23" s="2">
        <v>1</v>
      </c>
      <c r="Q23" s="2">
        <v>0</v>
      </c>
      <c r="R23" s="2">
        <v>2</v>
      </c>
      <c r="S23" s="2"/>
    </row>
    <row r="24" spans="1:19" ht="12.75">
      <c r="A24" s="2">
        <v>24</v>
      </c>
      <c r="B24" s="14">
        <f>IF(Team!B24="","",Team!B24)</f>
      </c>
      <c r="C24" s="2">
        <f>IF(Team!C24="","",Team!C24)</f>
      </c>
      <c r="D24" s="2">
        <v>0</v>
      </c>
      <c r="E24" s="2">
        <v>0</v>
      </c>
      <c r="F24" s="45">
        <f t="shared" si="0"/>
        <v>100</v>
      </c>
      <c r="G24" s="2">
        <v>0</v>
      </c>
      <c r="H24" s="2">
        <v>0</v>
      </c>
      <c r="I24" s="45">
        <f t="shared" si="1"/>
        <v>100</v>
      </c>
      <c r="J24" s="2">
        <v>0</v>
      </c>
      <c r="K24" s="2">
        <v>0</v>
      </c>
      <c r="L24" s="45">
        <f t="shared" si="2"/>
        <v>100</v>
      </c>
      <c r="M24" s="52">
        <f t="shared" si="3"/>
        <v>0</v>
      </c>
      <c r="N24" s="2">
        <v>0</v>
      </c>
      <c r="O24" s="10">
        <v>0</v>
      </c>
      <c r="P24" s="2">
        <v>0</v>
      </c>
      <c r="Q24" s="2">
        <v>0</v>
      </c>
      <c r="R24" s="2">
        <v>0</v>
      </c>
      <c r="S24" s="2"/>
    </row>
    <row r="25" spans="1:19" ht="12.75">
      <c r="A25" s="2">
        <v>25</v>
      </c>
      <c r="B25" s="14">
        <f>IF(Team!B25="","",Team!B25)</f>
      </c>
      <c r="C25" s="2">
        <f>IF(Team!C25="","",Team!C25)</f>
      </c>
      <c r="D25" s="2">
        <v>0</v>
      </c>
      <c r="E25" s="2">
        <v>0</v>
      </c>
      <c r="F25" s="45">
        <f t="shared" si="0"/>
        <v>100</v>
      </c>
      <c r="G25" s="2">
        <v>0</v>
      </c>
      <c r="H25" s="2">
        <v>0</v>
      </c>
      <c r="I25" s="45">
        <f t="shared" si="1"/>
        <v>100</v>
      </c>
      <c r="J25" s="2">
        <v>0</v>
      </c>
      <c r="K25" s="2">
        <v>0</v>
      </c>
      <c r="L25" s="45">
        <f t="shared" si="2"/>
        <v>100</v>
      </c>
      <c r="M25" s="52">
        <f t="shared" si="3"/>
        <v>0</v>
      </c>
      <c r="N25" s="2">
        <v>0</v>
      </c>
      <c r="O25" s="10">
        <v>0</v>
      </c>
      <c r="P25" s="2">
        <v>0</v>
      </c>
      <c r="Q25" s="2">
        <v>0</v>
      </c>
      <c r="R25" s="2">
        <v>0</v>
      </c>
      <c r="S25" s="2"/>
    </row>
    <row r="26" spans="1:19" ht="12.75">
      <c r="A26" s="2">
        <v>26</v>
      </c>
      <c r="B26" s="14">
        <f>IF(Team!B26="","",Team!B26)</f>
      </c>
      <c r="C26" s="2">
        <f>IF(Team!C26="","",Team!C26)</f>
      </c>
      <c r="D26" s="2">
        <v>0</v>
      </c>
      <c r="E26" s="2">
        <v>0</v>
      </c>
      <c r="F26" s="45">
        <f t="shared" si="0"/>
        <v>100</v>
      </c>
      <c r="G26" s="2">
        <v>0</v>
      </c>
      <c r="H26" s="2">
        <v>0</v>
      </c>
      <c r="I26" s="45">
        <f t="shared" si="1"/>
        <v>100</v>
      </c>
      <c r="J26" s="2">
        <v>0</v>
      </c>
      <c r="K26" s="2">
        <v>0</v>
      </c>
      <c r="L26" s="45">
        <f t="shared" si="2"/>
        <v>100</v>
      </c>
      <c r="M26" s="52">
        <f t="shared" si="3"/>
        <v>0</v>
      </c>
      <c r="N26" s="2">
        <v>0</v>
      </c>
      <c r="O26" s="10">
        <v>0</v>
      </c>
      <c r="P26" s="2">
        <v>0</v>
      </c>
      <c r="Q26" s="2">
        <v>0</v>
      </c>
      <c r="R26" s="2">
        <v>0</v>
      </c>
      <c r="S26" s="2"/>
    </row>
    <row r="27" spans="1:19" ht="12.75">
      <c r="A27" s="2">
        <v>27</v>
      </c>
      <c r="B27" s="14">
        <f>IF(Team!B27="","",Team!B27)</f>
      </c>
      <c r="C27" s="2">
        <f>IF(Team!C27="","",Team!C27)</f>
      </c>
      <c r="D27" s="2">
        <v>0</v>
      </c>
      <c r="E27" s="2">
        <v>0</v>
      </c>
      <c r="F27" s="45">
        <f t="shared" si="0"/>
        <v>100</v>
      </c>
      <c r="G27" s="2">
        <v>0</v>
      </c>
      <c r="H27" s="2">
        <v>0</v>
      </c>
      <c r="I27" s="45">
        <f t="shared" si="1"/>
        <v>100</v>
      </c>
      <c r="J27" s="2">
        <v>0</v>
      </c>
      <c r="K27" s="2">
        <v>0</v>
      </c>
      <c r="L27" s="45">
        <f t="shared" si="2"/>
        <v>100</v>
      </c>
      <c r="M27" s="52">
        <f t="shared" si="3"/>
        <v>0</v>
      </c>
      <c r="N27" s="2">
        <v>0</v>
      </c>
      <c r="O27" s="10">
        <v>0</v>
      </c>
      <c r="P27" s="2">
        <v>0</v>
      </c>
      <c r="Q27" s="2">
        <v>0</v>
      </c>
      <c r="R27" s="2">
        <v>0</v>
      </c>
      <c r="S27" s="2"/>
    </row>
    <row r="28" spans="1:19" ht="12.75">
      <c r="A28" s="2">
        <v>28</v>
      </c>
      <c r="B28" s="14">
        <f>IF(Team!B28="","",Team!B28)</f>
      </c>
      <c r="C28" s="2">
        <f>IF(Team!C28="","",Team!C28)</f>
      </c>
      <c r="D28" s="2">
        <v>0</v>
      </c>
      <c r="E28" s="2">
        <v>0</v>
      </c>
      <c r="F28" s="45">
        <f t="shared" si="0"/>
        <v>100</v>
      </c>
      <c r="G28" s="2">
        <v>0</v>
      </c>
      <c r="H28" s="2">
        <v>0</v>
      </c>
      <c r="I28" s="45">
        <f t="shared" si="1"/>
        <v>100</v>
      </c>
      <c r="J28" s="2">
        <v>0</v>
      </c>
      <c r="K28" s="2">
        <v>0</v>
      </c>
      <c r="L28" s="45">
        <f t="shared" si="2"/>
        <v>100</v>
      </c>
      <c r="M28" s="52">
        <f>E28*2+H28*1+K28*3</f>
        <v>0</v>
      </c>
      <c r="N28" s="2">
        <v>0</v>
      </c>
      <c r="O28" s="10">
        <v>0</v>
      </c>
      <c r="P28" s="2">
        <v>0</v>
      </c>
      <c r="Q28" s="2">
        <v>0</v>
      </c>
      <c r="R28" s="2">
        <v>0</v>
      </c>
      <c r="S28" s="2"/>
    </row>
    <row r="29" spans="1:19" ht="12.75">
      <c r="A29" s="2">
        <v>29</v>
      </c>
      <c r="B29" s="2">
        <f>IF(Team!B29="","",Team!B29)</f>
      </c>
      <c r="C29" s="2">
        <f>IF(Team!C29="","",Team!C29)</f>
      </c>
      <c r="D29" s="2">
        <v>0</v>
      </c>
      <c r="E29" s="2">
        <v>0</v>
      </c>
      <c r="F29" s="45">
        <f t="shared" si="0"/>
        <v>100</v>
      </c>
      <c r="G29" s="2">
        <v>0</v>
      </c>
      <c r="H29" s="2">
        <v>0</v>
      </c>
      <c r="I29" s="45">
        <f t="shared" si="1"/>
        <v>100</v>
      </c>
      <c r="J29" s="2">
        <v>0</v>
      </c>
      <c r="K29" s="2">
        <v>0</v>
      </c>
      <c r="L29" s="45">
        <f t="shared" si="2"/>
        <v>100</v>
      </c>
      <c r="M29" s="52">
        <f t="shared" si="3"/>
        <v>0</v>
      </c>
      <c r="N29" s="2">
        <v>0</v>
      </c>
      <c r="O29" s="10">
        <v>0</v>
      </c>
      <c r="P29" s="2">
        <v>0</v>
      </c>
      <c r="Q29" s="2">
        <v>0</v>
      </c>
      <c r="R29" s="2">
        <v>0</v>
      </c>
      <c r="S29" s="2"/>
    </row>
    <row r="30" spans="1:19" ht="12.75">
      <c r="A30" s="2">
        <v>30</v>
      </c>
      <c r="B30" s="2">
        <f>IF(Team!B30="","",Team!B30)</f>
      </c>
      <c r="C30" s="2">
        <f>IF(Team!C30="","",Team!C30)</f>
      </c>
      <c r="D30" s="2">
        <v>0</v>
      </c>
      <c r="E30" s="2">
        <v>0</v>
      </c>
      <c r="F30" s="45">
        <f t="shared" si="0"/>
        <v>100</v>
      </c>
      <c r="G30" s="2">
        <v>0</v>
      </c>
      <c r="H30" s="2">
        <v>0</v>
      </c>
      <c r="I30" s="45">
        <f t="shared" si="1"/>
        <v>100</v>
      </c>
      <c r="J30" s="2">
        <v>0</v>
      </c>
      <c r="K30" s="2">
        <v>0</v>
      </c>
      <c r="L30" s="45">
        <f t="shared" si="2"/>
        <v>100</v>
      </c>
      <c r="M30" s="52">
        <f t="shared" si="3"/>
        <v>0</v>
      </c>
      <c r="N30" s="2">
        <v>0</v>
      </c>
      <c r="O30" s="10">
        <v>0</v>
      </c>
      <c r="P30" s="2">
        <v>0</v>
      </c>
      <c r="Q30" s="2">
        <v>0</v>
      </c>
      <c r="R30" s="2">
        <v>0</v>
      </c>
      <c r="S30" s="2"/>
    </row>
    <row r="31" spans="1:19" ht="12.75">
      <c r="A31" s="2">
        <v>31</v>
      </c>
      <c r="B31" s="2">
        <f>IF(Team!B31="","",Team!B31)</f>
      </c>
      <c r="C31" s="2">
        <f>IF(Team!C31="","",Team!C31)</f>
      </c>
      <c r="D31" s="2">
        <v>0</v>
      </c>
      <c r="E31" s="2">
        <v>0</v>
      </c>
      <c r="F31" s="45">
        <f t="shared" si="0"/>
        <v>100</v>
      </c>
      <c r="G31" s="2">
        <v>0</v>
      </c>
      <c r="H31" s="2">
        <v>0</v>
      </c>
      <c r="I31" s="45">
        <f t="shared" si="1"/>
        <v>100</v>
      </c>
      <c r="J31" s="2">
        <v>0</v>
      </c>
      <c r="K31" s="2">
        <v>0</v>
      </c>
      <c r="L31" s="45">
        <f t="shared" si="2"/>
        <v>100</v>
      </c>
      <c r="M31" s="52">
        <f t="shared" si="3"/>
        <v>0</v>
      </c>
      <c r="N31" s="2">
        <v>0</v>
      </c>
      <c r="O31" s="10">
        <v>0</v>
      </c>
      <c r="P31" s="2">
        <v>0</v>
      </c>
      <c r="Q31" s="2">
        <v>0</v>
      </c>
      <c r="R31" s="2">
        <v>0</v>
      </c>
      <c r="S31" s="2"/>
    </row>
    <row r="32" spans="1:19" ht="13.5" thickBot="1">
      <c r="A32" s="16">
        <v>32</v>
      </c>
      <c r="B32" s="16">
        <f>IF(Team!B32="","",Team!B32)</f>
      </c>
      <c r="C32" s="16">
        <f>IF(Team!C32="","",Team!C32)</f>
      </c>
      <c r="D32" s="16">
        <v>0</v>
      </c>
      <c r="E32" s="16">
        <v>0</v>
      </c>
      <c r="F32" s="45">
        <f t="shared" si="0"/>
        <v>100</v>
      </c>
      <c r="G32" s="16">
        <v>0</v>
      </c>
      <c r="H32" s="16">
        <v>0</v>
      </c>
      <c r="I32" s="45">
        <f t="shared" si="1"/>
        <v>100</v>
      </c>
      <c r="J32" s="16">
        <v>0</v>
      </c>
      <c r="K32" s="16">
        <v>0</v>
      </c>
      <c r="L32" s="45">
        <f t="shared" si="2"/>
        <v>100</v>
      </c>
      <c r="M32" s="52">
        <f t="shared" si="3"/>
        <v>0</v>
      </c>
      <c r="N32" s="16">
        <v>0</v>
      </c>
      <c r="O32" s="17">
        <v>0</v>
      </c>
      <c r="P32" s="16">
        <v>0</v>
      </c>
      <c r="Q32" s="16">
        <v>0</v>
      </c>
      <c r="R32" s="16">
        <v>0</v>
      </c>
      <c r="S32" s="2"/>
    </row>
    <row r="33" spans="1:19" ht="13.5" thickBot="1">
      <c r="A33" s="23"/>
      <c r="B33" s="34"/>
      <c r="C33" s="35"/>
      <c r="D33" s="18" t="s">
        <v>17</v>
      </c>
      <c r="E33" s="19"/>
      <c r="F33" s="44"/>
      <c r="G33" s="18" t="s">
        <v>18</v>
      </c>
      <c r="H33" s="19"/>
      <c r="I33" s="44"/>
      <c r="J33" s="18" t="s">
        <v>19</v>
      </c>
      <c r="K33" s="19"/>
      <c r="L33" s="44"/>
      <c r="M33" s="21" t="s">
        <v>26</v>
      </c>
      <c r="N33" s="21" t="s">
        <v>20</v>
      </c>
      <c r="O33" s="21" t="s">
        <v>21</v>
      </c>
      <c r="P33" s="21" t="s">
        <v>14</v>
      </c>
      <c r="Q33" s="22" t="s">
        <v>22</v>
      </c>
      <c r="R33" s="22" t="s">
        <v>39</v>
      </c>
      <c r="S33" s="15"/>
    </row>
    <row r="34" spans="1:19" ht="13.5" thickBot="1">
      <c r="A34" s="33"/>
      <c r="B34" s="36" t="s">
        <v>2</v>
      </c>
      <c r="C34" s="37"/>
      <c r="D34" s="48">
        <f>SUM(D4:D32)</f>
        <v>45</v>
      </c>
      <c r="E34" s="49">
        <f>SUM(E4:E32)</f>
        <v>14</v>
      </c>
      <c r="F34" s="46">
        <f>IF(D34=0,1,(100/D34)*(E34))</f>
        <v>31.111111111111114</v>
      </c>
      <c r="G34" s="48">
        <f>SUM(G4:G32)</f>
        <v>10</v>
      </c>
      <c r="H34" s="48">
        <f>SUM(H4:H32)</f>
        <v>4</v>
      </c>
      <c r="I34" s="46">
        <f>IF(G34=0,1,(100/G34)*(H34))</f>
        <v>40</v>
      </c>
      <c r="J34" s="20">
        <f>SUM(J4:J32)</f>
        <v>2</v>
      </c>
      <c r="K34" s="48">
        <f>SUM(K4:K32)</f>
        <v>0</v>
      </c>
      <c r="L34" s="46">
        <f>IF(J34=0,1,(100/J34)*(K34))</f>
        <v>0</v>
      </c>
      <c r="M34" s="50">
        <f aca="true" t="shared" si="4" ref="M34:R34">SUM(M4:M32)</f>
        <v>32</v>
      </c>
      <c r="N34" s="50">
        <f t="shared" si="4"/>
        <v>4</v>
      </c>
      <c r="O34" s="50">
        <f t="shared" si="4"/>
        <v>8</v>
      </c>
      <c r="P34" s="50">
        <f t="shared" si="4"/>
        <v>15</v>
      </c>
      <c r="Q34" s="51">
        <f t="shared" si="4"/>
        <v>8</v>
      </c>
      <c r="R34" s="51">
        <f t="shared" si="4"/>
        <v>18</v>
      </c>
      <c r="S34" s="15"/>
    </row>
    <row r="35" spans="1:19" ht="13.5" thickBot="1">
      <c r="A35" s="3"/>
      <c r="B35" s="3"/>
      <c r="C35" s="24"/>
      <c r="D35" s="24"/>
      <c r="E35" s="24"/>
      <c r="F35" s="24"/>
      <c r="G35" s="3"/>
      <c r="H35" s="3"/>
      <c r="I35" s="3"/>
      <c r="J35" s="3"/>
      <c r="K35" s="3"/>
      <c r="L35" s="3"/>
      <c r="M35" s="3"/>
      <c r="N35" s="3"/>
      <c r="O35" s="9"/>
      <c r="P35" s="3"/>
      <c r="Q35" s="3"/>
      <c r="R35" s="3"/>
      <c r="S35" s="2"/>
    </row>
    <row r="36" spans="1:19" ht="13.5" thickBot="1">
      <c r="A36" s="2"/>
      <c r="B36" s="10"/>
      <c r="C36" s="27"/>
      <c r="D36" s="25" t="s">
        <v>25</v>
      </c>
      <c r="E36" s="25" t="s">
        <v>26</v>
      </c>
      <c r="F36" s="26" t="s">
        <v>27</v>
      </c>
      <c r="G36" s="15"/>
      <c r="H36" s="2"/>
      <c r="I36" s="2"/>
      <c r="J36" s="2"/>
      <c r="K36" s="2"/>
      <c r="L36" s="27"/>
      <c r="M36" s="25" t="s">
        <v>25</v>
      </c>
      <c r="N36" s="25" t="s">
        <v>20</v>
      </c>
      <c r="O36" s="26" t="s">
        <v>35</v>
      </c>
      <c r="P36" s="2"/>
      <c r="Q36" s="2"/>
      <c r="R36" s="2"/>
      <c r="S36" s="2"/>
    </row>
    <row r="37" spans="1:19" ht="13.5" thickBot="1">
      <c r="A37" s="2"/>
      <c r="B37" s="10"/>
      <c r="C37" s="28" t="s">
        <v>24</v>
      </c>
      <c r="D37" s="7">
        <v>19</v>
      </c>
      <c r="E37" s="7">
        <f>M34</f>
        <v>32</v>
      </c>
      <c r="F37" s="47">
        <f>(E37/D37)</f>
        <v>1.6842105263157894</v>
      </c>
      <c r="G37" s="15"/>
      <c r="H37" s="2"/>
      <c r="I37" s="2"/>
      <c r="J37" s="2"/>
      <c r="K37" s="2"/>
      <c r="L37" s="28"/>
      <c r="M37" s="7">
        <f>D37</f>
        <v>19</v>
      </c>
      <c r="N37" s="7">
        <f>N34</f>
        <v>4</v>
      </c>
      <c r="O37" s="47">
        <f>(N37/M37)</f>
        <v>0.21052631578947367</v>
      </c>
      <c r="P37" s="2"/>
      <c r="Q37" s="2"/>
      <c r="R37" s="2"/>
      <c r="S37" s="2"/>
    </row>
    <row r="38" ht="13.5" thickBot="1"/>
    <row r="39" spans="3:5" ht="13.5" thickBot="1">
      <c r="C39" s="29" t="s">
        <v>28</v>
      </c>
      <c r="D39" s="40"/>
      <c r="E39" s="28">
        <f>SUM(E40:E43)</f>
        <v>0</v>
      </c>
    </row>
    <row r="40" spans="3:5" ht="12.75">
      <c r="C40" s="30" t="s">
        <v>29</v>
      </c>
      <c r="D40" s="2"/>
      <c r="E40" s="41"/>
    </row>
    <row r="41" spans="3:5" ht="12.75">
      <c r="C41" s="30" t="s">
        <v>30</v>
      </c>
      <c r="D41" s="2"/>
      <c r="E41" s="31"/>
    </row>
    <row r="42" spans="3:5" ht="12.75">
      <c r="C42" s="30" t="s">
        <v>31</v>
      </c>
      <c r="D42" s="2"/>
      <c r="E42" s="31"/>
    </row>
    <row r="43" spans="3:5" ht="12.75">
      <c r="C43" s="30" t="s">
        <v>32</v>
      </c>
      <c r="D43" s="2"/>
      <c r="E43" s="31"/>
    </row>
    <row r="44" spans="3:5" ht="12.75">
      <c r="C44" s="30"/>
      <c r="D44" s="2"/>
      <c r="E44" s="31"/>
    </row>
    <row r="45" spans="3:5" ht="13.5" thickBot="1">
      <c r="C45" s="32" t="s">
        <v>33</v>
      </c>
      <c r="D45" s="16"/>
      <c r="E45" s="31"/>
    </row>
    <row r="46" spans="3:5" ht="13.5" thickBot="1">
      <c r="C46" s="38" t="s">
        <v>34</v>
      </c>
      <c r="D46" s="28">
        <f>1000-E39</f>
        <v>1000</v>
      </c>
      <c r="E46" s="39"/>
    </row>
  </sheetData>
  <mergeCells count="1">
    <mergeCell ref="D1:I1"/>
  </mergeCells>
  <printOptions/>
  <pageMargins left="0.75" right="0.25" top="0.49" bottom="1" header="0.5" footer="0.5"/>
  <pageSetup fitToHeight="1" fitToWidth="1" horizontalDpi="1200" verticalDpi="12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115" zoomScaleNormal="115" workbookViewId="0" topLeftCell="A1">
      <selection activeCell="D1" sqref="D1:I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2.7109375" style="0" customWidth="1"/>
    <col min="4" max="5" width="5.7109375" style="0" customWidth="1"/>
    <col min="6" max="6" width="6.7109375" style="0" customWidth="1"/>
    <col min="7" max="8" width="5.7109375" style="0" customWidth="1"/>
    <col min="9" max="9" width="6.7109375" style="0" customWidth="1"/>
    <col min="10" max="11" width="5.7109375" style="0" customWidth="1"/>
    <col min="12" max="17" width="6.7109375" style="0" customWidth="1"/>
    <col min="18" max="18" width="10.140625" style="0" customWidth="1"/>
    <col min="19" max="19" width="34.7109375" style="0" customWidth="1"/>
  </cols>
  <sheetData>
    <row r="1" spans="1:19" ht="18.75" thickBot="1">
      <c r="A1" s="1" t="s">
        <v>36</v>
      </c>
      <c r="D1" s="67" t="s">
        <v>64</v>
      </c>
      <c r="E1" s="67"/>
      <c r="F1" s="67"/>
      <c r="G1" s="67"/>
      <c r="H1" s="67"/>
      <c r="I1" s="67"/>
      <c r="Q1" s="42"/>
      <c r="R1" s="42" t="s">
        <v>37</v>
      </c>
      <c r="S1" s="43" t="s">
        <v>38</v>
      </c>
    </row>
    <row r="2" ht="13.5" thickBot="1"/>
    <row r="3" spans="1:19" ht="13.5" thickBot="1">
      <c r="A3" s="7" t="s">
        <v>23</v>
      </c>
      <c r="B3" s="8" t="s">
        <v>0</v>
      </c>
      <c r="C3" s="7" t="s">
        <v>1</v>
      </c>
      <c r="D3" s="6" t="s">
        <v>5</v>
      </c>
      <c r="E3" s="5" t="s">
        <v>3</v>
      </c>
      <c r="F3" s="5" t="s">
        <v>4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2" t="s">
        <v>42</v>
      </c>
      <c r="N3" s="12" t="s">
        <v>12</v>
      </c>
      <c r="O3" s="13" t="s">
        <v>13</v>
      </c>
      <c r="P3" s="4" t="s">
        <v>14</v>
      </c>
      <c r="Q3" s="5" t="s">
        <v>15</v>
      </c>
      <c r="R3" s="12" t="s">
        <v>40</v>
      </c>
      <c r="S3" s="5" t="s">
        <v>16</v>
      </c>
    </row>
    <row r="4" spans="1:19" ht="12.75">
      <c r="A4" s="3">
        <v>1</v>
      </c>
      <c r="B4" s="11">
        <f>IF(Team!B4="","",Team!B4)</f>
        <v>38687</v>
      </c>
      <c r="C4" s="3" t="str">
        <f>IF(Team!C4="","",Team!C4)</f>
        <v>Bridgport</v>
      </c>
      <c r="D4" s="3">
        <v>2</v>
      </c>
      <c r="E4" s="3">
        <v>1</v>
      </c>
      <c r="F4" s="45">
        <f>IF(D4=0,100,(100/D4)*(E4))</f>
        <v>50</v>
      </c>
      <c r="G4" s="3">
        <v>0</v>
      </c>
      <c r="H4" s="3">
        <v>0</v>
      </c>
      <c r="I4" s="45">
        <f>IF(G4=0,100,(100/G4)*(H4))</f>
        <v>100</v>
      </c>
      <c r="J4" s="3">
        <v>0</v>
      </c>
      <c r="K4" s="3">
        <v>0</v>
      </c>
      <c r="L4" s="45">
        <f>IF(J4=0,100,(100/J4)*(K4))</f>
        <v>100</v>
      </c>
      <c r="M4" s="52">
        <f>E4*2+H4*1+K4*3</f>
        <v>2</v>
      </c>
      <c r="N4" s="3">
        <v>2</v>
      </c>
      <c r="O4" s="9">
        <v>0</v>
      </c>
      <c r="P4" s="3">
        <v>1</v>
      </c>
      <c r="Q4" s="3">
        <v>0</v>
      </c>
      <c r="R4" s="3">
        <v>3</v>
      </c>
      <c r="S4" s="3"/>
    </row>
    <row r="5" spans="1:19" ht="12.75">
      <c r="A5" s="2">
        <v>2</v>
      </c>
      <c r="B5" s="14">
        <f>IF(Team!B5="","",Team!B5)</f>
        <v>38692</v>
      </c>
      <c r="C5" s="2" t="str">
        <f>IF(Team!C5="","",Team!C5)</f>
        <v>Graydon</v>
      </c>
      <c r="D5" s="2">
        <v>0</v>
      </c>
      <c r="E5" s="2">
        <v>0</v>
      </c>
      <c r="F5" s="45">
        <f aca="true" t="shared" si="0" ref="F5:F32">IF(D5=0,100,(100/D5)*(E5))</f>
        <v>100</v>
      </c>
      <c r="G5" s="2">
        <v>0</v>
      </c>
      <c r="H5" s="2">
        <v>0</v>
      </c>
      <c r="I5" s="45">
        <f aca="true" t="shared" si="1" ref="I5:I32">IF(G5=0,100,(100/G5)*(H5))</f>
        <v>100</v>
      </c>
      <c r="J5" s="2">
        <v>0</v>
      </c>
      <c r="K5" s="2">
        <v>0</v>
      </c>
      <c r="L5" s="45">
        <f aca="true" t="shared" si="2" ref="L5:L32">IF(J5=0,100,(100/J5)*(K5))</f>
        <v>100</v>
      </c>
      <c r="M5" s="52">
        <f aca="true" t="shared" si="3" ref="M5:M32">E5*2+H5*1+K5*3</f>
        <v>0</v>
      </c>
      <c r="N5" s="2">
        <v>0</v>
      </c>
      <c r="O5" s="10">
        <v>0</v>
      </c>
      <c r="P5" s="2">
        <v>0</v>
      </c>
      <c r="Q5" s="2">
        <v>0</v>
      </c>
      <c r="R5" s="2">
        <v>0</v>
      </c>
      <c r="S5" s="2" t="s">
        <v>41</v>
      </c>
    </row>
    <row r="6" spans="1:19" ht="12.75">
      <c r="A6" s="2">
        <v>3</v>
      </c>
      <c r="B6" s="14">
        <f>IF(Team!B6="","",Team!B6)</f>
        <v>38694</v>
      </c>
      <c r="C6" s="2" t="str">
        <f>IF(Team!C6="","",Team!C6)</f>
        <v>Smithwall</v>
      </c>
      <c r="D6" s="2">
        <v>7</v>
      </c>
      <c r="E6" s="2">
        <v>0</v>
      </c>
      <c r="F6" s="45">
        <f t="shared" si="0"/>
        <v>0</v>
      </c>
      <c r="G6" s="2">
        <v>0</v>
      </c>
      <c r="H6" s="2">
        <v>0</v>
      </c>
      <c r="I6" s="45">
        <f t="shared" si="1"/>
        <v>100</v>
      </c>
      <c r="J6" s="2">
        <v>0</v>
      </c>
      <c r="K6" s="2">
        <v>0</v>
      </c>
      <c r="L6" s="45">
        <f t="shared" si="2"/>
        <v>100</v>
      </c>
      <c r="M6" s="52">
        <f t="shared" si="3"/>
        <v>0</v>
      </c>
      <c r="N6" s="2">
        <v>1</v>
      </c>
      <c r="O6" s="10">
        <v>0</v>
      </c>
      <c r="P6" s="2">
        <v>3</v>
      </c>
      <c r="Q6" s="2">
        <v>1</v>
      </c>
      <c r="R6" s="2">
        <v>0</v>
      </c>
      <c r="S6" s="2"/>
    </row>
    <row r="7" spans="1:19" ht="12.75">
      <c r="A7" s="2">
        <v>4</v>
      </c>
      <c r="B7" s="14">
        <f>IF(Team!B7="","",Team!B7)</f>
        <v>38699</v>
      </c>
      <c r="C7" s="2" t="str">
        <f>IF(Team!C7="","",Team!C7)</f>
        <v>Brunswick</v>
      </c>
      <c r="D7" s="2">
        <v>2</v>
      </c>
      <c r="E7" s="2">
        <v>0</v>
      </c>
      <c r="F7" s="45">
        <f t="shared" si="0"/>
        <v>0</v>
      </c>
      <c r="G7" s="2">
        <v>4</v>
      </c>
      <c r="H7" s="2">
        <v>1</v>
      </c>
      <c r="I7" s="45">
        <f t="shared" si="1"/>
        <v>25</v>
      </c>
      <c r="J7" s="2">
        <v>0</v>
      </c>
      <c r="K7" s="2">
        <v>0</v>
      </c>
      <c r="L7" s="45">
        <f t="shared" si="2"/>
        <v>100</v>
      </c>
      <c r="M7" s="52">
        <f t="shared" si="3"/>
        <v>1</v>
      </c>
      <c r="N7" s="2">
        <v>0</v>
      </c>
      <c r="O7" s="10">
        <v>0</v>
      </c>
      <c r="P7" s="2">
        <v>1</v>
      </c>
      <c r="Q7" s="2">
        <v>0</v>
      </c>
      <c r="R7" s="2">
        <v>2</v>
      </c>
      <c r="S7" s="2"/>
    </row>
    <row r="8" spans="1:19" ht="12.75">
      <c r="A8" s="2">
        <v>5</v>
      </c>
      <c r="B8" s="14">
        <f>IF(Team!B8="","",Team!B8)</f>
        <v>38701</v>
      </c>
      <c r="C8" s="2" t="str">
        <f>IF(Team!C8="","",Team!C8)</f>
        <v>Augusta</v>
      </c>
      <c r="D8" s="2">
        <v>0</v>
      </c>
      <c r="E8" s="2">
        <v>0</v>
      </c>
      <c r="F8" s="45">
        <f t="shared" si="0"/>
        <v>100</v>
      </c>
      <c r="G8" s="2">
        <v>0</v>
      </c>
      <c r="H8" s="2">
        <v>0</v>
      </c>
      <c r="I8" s="45">
        <f t="shared" si="1"/>
        <v>100</v>
      </c>
      <c r="J8" s="2">
        <v>0</v>
      </c>
      <c r="K8" s="2">
        <v>0</v>
      </c>
      <c r="L8" s="45">
        <f t="shared" si="2"/>
        <v>100</v>
      </c>
      <c r="M8" s="52">
        <f t="shared" si="3"/>
        <v>0</v>
      </c>
      <c r="N8" s="2">
        <v>0</v>
      </c>
      <c r="O8" s="10">
        <v>0</v>
      </c>
      <c r="P8" s="2">
        <v>0</v>
      </c>
      <c r="Q8" s="2">
        <v>1</v>
      </c>
      <c r="R8" s="2">
        <v>0</v>
      </c>
      <c r="S8" s="2"/>
    </row>
    <row r="9" spans="1:19" ht="12.75">
      <c r="A9" s="2">
        <v>6</v>
      </c>
      <c r="B9" s="14">
        <f>IF(Team!B9="","",Team!B9)</f>
        <v>38703</v>
      </c>
      <c r="C9" s="2" t="str">
        <f>IF(Team!C9="","",Team!C9)</f>
        <v>Dodsville</v>
      </c>
      <c r="D9" s="2">
        <v>1</v>
      </c>
      <c r="E9" s="2">
        <v>0</v>
      </c>
      <c r="F9" s="45">
        <f t="shared" si="0"/>
        <v>0</v>
      </c>
      <c r="G9" s="2">
        <v>0</v>
      </c>
      <c r="H9" s="2">
        <v>0</v>
      </c>
      <c r="I9" s="45">
        <f t="shared" si="1"/>
        <v>100</v>
      </c>
      <c r="J9" s="2">
        <v>0</v>
      </c>
      <c r="K9" s="2">
        <v>0</v>
      </c>
      <c r="L9" s="45">
        <f t="shared" si="2"/>
        <v>100</v>
      </c>
      <c r="M9" s="52">
        <f t="shared" si="3"/>
        <v>0</v>
      </c>
      <c r="N9" s="2">
        <v>0</v>
      </c>
      <c r="O9" s="10">
        <v>0</v>
      </c>
      <c r="P9" s="2">
        <v>3</v>
      </c>
      <c r="Q9" s="2">
        <v>0</v>
      </c>
      <c r="R9" s="2">
        <v>0</v>
      </c>
      <c r="S9" s="2"/>
    </row>
    <row r="10" spans="1:19" ht="12.75">
      <c r="A10" s="2">
        <v>7</v>
      </c>
      <c r="B10" s="14">
        <f>IF(Team!B10="","",Team!B10)</f>
        <v>38720</v>
      </c>
      <c r="C10" s="2" t="str">
        <f>IF(Team!C10="","",Team!C10)</f>
        <v>Portland</v>
      </c>
      <c r="D10" s="2">
        <v>0</v>
      </c>
      <c r="E10" s="2">
        <v>0</v>
      </c>
      <c r="F10" s="45">
        <f t="shared" si="0"/>
        <v>100</v>
      </c>
      <c r="G10" s="2">
        <v>0</v>
      </c>
      <c r="H10" s="2">
        <v>0</v>
      </c>
      <c r="I10" s="45">
        <f t="shared" si="1"/>
        <v>100</v>
      </c>
      <c r="J10" s="2">
        <v>0</v>
      </c>
      <c r="K10" s="2">
        <v>0</v>
      </c>
      <c r="L10" s="45">
        <f t="shared" si="2"/>
        <v>100</v>
      </c>
      <c r="M10" s="52">
        <f t="shared" si="3"/>
        <v>0</v>
      </c>
      <c r="N10" s="2">
        <v>0</v>
      </c>
      <c r="O10" s="10">
        <v>0</v>
      </c>
      <c r="P10" s="2">
        <v>0</v>
      </c>
      <c r="Q10" s="2">
        <v>0</v>
      </c>
      <c r="R10" s="2">
        <v>0</v>
      </c>
      <c r="S10" s="2"/>
    </row>
    <row r="11" spans="1:19" ht="12.75">
      <c r="A11" s="2">
        <v>8</v>
      </c>
      <c r="B11" s="14">
        <f>IF(Team!B11="","",Team!B11)</f>
        <v>38721</v>
      </c>
      <c r="C11" s="2" t="str">
        <f>IF(Team!C11="","",Team!C11)</f>
        <v>James City</v>
      </c>
      <c r="D11" s="2">
        <v>1</v>
      </c>
      <c r="E11" s="2">
        <v>0</v>
      </c>
      <c r="F11" s="45">
        <f t="shared" si="0"/>
        <v>0</v>
      </c>
      <c r="G11" s="2">
        <v>0</v>
      </c>
      <c r="H11" s="2">
        <v>0</v>
      </c>
      <c r="I11" s="45">
        <f t="shared" si="1"/>
        <v>100</v>
      </c>
      <c r="J11" s="2">
        <v>0</v>
      </c>
      <c r="K11" s="2">
        <v>0</v>
      </c>
      <c r="L11" s="45">
        <f t="shared" si="2"/>
        <v>100</v>
      </c>
      <c r="M11" s="52">
        <f t="shared" si="3"/>
        <v>0</v>
      </c>
      <c r="N11" s="2">
        <v>0</v>
      </c>
      <c r="O11" s="10">
        <v>0</v>
      </c>
      <c r="P11" s="2">
        <v>0</v>
      </c>
      <c r="Q11" s="2">
        <v>0</v>
      </c>
      <c r="R11" s="2">
        <v>0</v>
      </c>
      <c r="S11" s="2"/>
    </row>
    <row r="12" spans="1:19" ht="12.75">
      <c r="A12" s="2">
        <v>9</v>
      </c>
      <c r="B12" s="14">
        <f>IF(Team!B12="","",Team!B12)</f>
        <v>38722</v>
      </c>
      <c r="C12" s="2" t="str">
        <f>IF(Team!C12="","",Team!C12)</f>
        <v>Tabernathy</v>
      </c>
      <c r="D12" s="2">
        <v>0</v>
      </c>
      <c r="E12" s="2">
        <v>0</v>
      </c>
      <c r="F12" s="45">
        <f t="shared" si="0"/>
        <v>100</v>
      </c>
      <c r="G12" s="2">
        <v>0</v>
      </c>
      <c r="H12" s="2">
        <v>0</v>
      </c>
      <c r="I12" s="45">
        <f t="shared" si="1"/>
        <v>100</v>
      </c>
      <c r="J12" s="2">
        <v>0</v>
      </c>
      <c r="K12" s="2">
        <v>0</v>
      </c>
      <c r="L12" s="45">
        <f t="shared" si="2"/>
        <v>100</v>
      </c>
      <c r="M12" s="52">
        <f t="shared" si="3"/>
        <v>0</v>
      </c>
      <c r="N12" s="2">
        <v>0</v>
      </c>
      <c r="O12" s="10">
        <v>0</v>
      </c>
      <c r="P12" s="2">
        <v>0</v>
      </c>
      <c r="Q12" s="2">
        <v>0</v>
      </c>
      <c r="R12" s="2">
        <v>0</v>
      </c>
      <c r="S12" s="2"/>
    </row>
    <row r="13" spans="1:19" ht="12.75">
      <c r="A13" s="2">
        <v>10</v>
      </c>
      <c r="B13" s="14">
        <f>IF(Team!B13="","",Team!B13)</f>
        <v>38727</v>
      </c>
      <c r="C13" s="2" t="str">
        <f>IF(Team!C13="","",Team!C13)</f>
        <v>Carterton</v>
      </c>
      <c r="D13" s="2">
        <v>1</v>
      </c>
      <c r="E13" s="2">
        <v>0</v>
      </c>
      <c r="F13" s="45">
        <f t="shared" si="0"/>
        <v>0</v>
      </c>
      <c r="G13" s="2">
        <v>0</v>
      </c>
      <c r="H13" s="2">
        <v>0</v>
      </c>
      <c r="I13" s="45">
        <f t="shared" si="1"/>
        <v>100</v>
      </c>
      <c r="J13" s="2">
        <v>0</v>
      </c>
      <c r="K13" s="2">
        <v>0</v>
      </c>
      <c r="L13" s="45">
        <f t="shared" si="2"/>
        <v>100</v>
      </c>
      <c r="M13" s="52">
        <f t="shared" si="3"/>
        <v>0</v>
      </c>
      <c r="N13" s="2">
        <v>0</v>
      </c>
      <c r="O13" s="10">
        <v>1</v>
      </c>
      <c r="P13" s="2">
        <v>0</v>
      </c>
      <c r="Q13" s="2">
        <v>2</v>
      </c>
      <c r="R13" s="2">
        <v>0</v>
      </c>
      <c r="S13" s="2"/>
    </row>
    <row r="14" spans="1:19" ht="12.75">
      <c r="A14" s="2">
        <v>11</v>
      </c>
      <c r="B14" s="14">
        <f>IF(Team!B14="","",Team!B14)</f>
        <v>38729</v>
      </c>
      <c r="C14" s="2" t="str">
        <f>IF(Team!C14="","",Team!C14)</f>
        <v>Bridgport</v>
      </c>
      <c r="D14" s="2">
        <v>0</v>
      </c>
      <c r="E14" s="2">
        <v>0</v>
      </c>
      <c r="F14" s="45">
        <f t="shared" si="0"/>
        <v>100</v>
      </c>
      <c r="G14" s="2">
        <v>0</v>
      </c>
      <c r="H14" s="2">
        <v>0</v>
      </c>
      <c r="I14" s="45">
        <f t="shared" si="1"/>
        <v>100</v>
      </c>
      <c r="J14" s="2">
        <v>0</v>
      </c>
      <c r="K14" s="2">
        <v>0</v>
      </c>
      <c r="L14" s="45">
        <f t="shared" si="2"/>
        <v>100</v>
      </c>
      <c r="M14" s="52">
        <f>E14*2+H14*1+K14*3</f>
        <v>0</v>
      </c>
      <c r="N14" s="2">
        <v>1</v>
      </c>
      <c r="O14" s="10">
        <v>0</v>
      </c>
      <c r="P14" s="2">
        <v>3</v>
      </c>
      <c r="Q14" s="2">
        <v>1</v>
      </c>
      <c r="R14" s="2">
        <v>4</v>
      </c>
      <c r="S14" s="2"/>
    </row>
    <row r="15" spans="1:19" ht="12.75">
      <c r="A15" s="2">
        <v>12</v>
      </c>
      <c r="B15" s="14">
        <f>IF(Team!B15="","",Team!B15)</f>
        <v>38731</v>
      </c>
      <c r="C15" s="2" t="str">
        <f>IF(Team!C15="","",Team!C15)</f>
        <v>Graydon</v>
      </c>
      <c r="D15" s="2">
        <v>1</v>
      </c>
      <c r="E15" s="2">
        <v>1</v>
      </c>
      <c r="F15" s="45">
        <f t="shared" si="0"/>
        <v>100</v>
      </c>
      <c r="G15" s="2">
        <v>4</v>
      </c>
      <c r="H15" s="2">
        <v>1</v>
      </c>
      <c r="I15" s="45">
        <f t="shared" si="1"/>
        <v>25</v>
      </c>
      <c r="J15" s="2">
        <v>0</v>
      </c>
      <c r="K15" s="2">
        <v>0</v>
      </c>
      <c r="L15" s="45">
        <f t="shared" si="2"/>
        <v>100</v>
      </c>
      <c r="M15" s="52">
        <f t="shared" si="3"/>
        <v>3</v>
      </c>
      <c r="N15" s="2">
        <v>0</v>
      </c>
      <c r="O15" s="10">
        <v>0</v>
      </c>
      <c r="P15" s="2">
        <v>0</v>
      </c>
      <c r="Q15" s="2">
        <v>1</v>
      </c>
      <c r="R15" s="2">
        <v>2</v>
      </c>
      <c r="S15" s="2"/>
    </row>
    <row r="16" spans="1:19" ht="12.75">
      <c r="A16" s="2">
        <v>13</v>
      </c>
      <c r="B16" s="14">
        <f>IF(Team!B16="","",Team!B16)</f>
        <v>38734</v>
      </c>
      <c r="C16" s="2" t="str">
        <f>IF(Team!C16="","",Team!C16)</f>
        <v>Smithwall</v>
      </c>
      <c r="D16" s="2">
        <v>2</v>
      </c>
      <c r="E16" s="2">
        <v>0</v>
      </c>
      <c r="F16" s="45">
        <f t="shared" si="0"/>
        <v>0</v>
      </c>
      <c r="G16" s="2">
        <v>0</v>
      </c>
      <c r="H16" s="2">
        <v>0</v>
      </c>
      <c r="I16" s="45">
        <f t="shared" si="1"/>
        <v>100</v>
      </c>
      <c r="J16" s="2">
        <v>0</v>
      </c>
      <c r="K16" s="2">
        <v>0</v>
      </c>
      <c r="L16" s="45">
        <f t="shared" si="2"/>
        <v>100</v>
      </c>
      <c r="M16" s="52">
        <f t="shared" si="3"/>
        <v>0</v>
      </c>
      <c r="N16" s="2">
        <v>1</v>
      </c>
      <c r="O16" s="10">
        <v>0</v>
      </c>
      <c r="P16" s="2">
        <v>2</v>
      </c>
      <c r="Q16" s="2">
        <v>1</v>
      </c>
      <c r="R16" s="2">
        <v>2</v>
      </c>
      <c r="S16" s="2"/>
    </row>
    <row r="17" spans="1:19" ht="12.75">
      <c r="A17" s="2">
        <v>14</v>
      </c>
      <c r="B17" s="14">
        <f>IF(Team!B17="","",Team!B17)</f>
        <v>38736</v>
      </c>
      <c r="C17" s="2" t="str">
        <f>IF(Team!C17="","",Team!C17)</f>
        <v>Brunswick</v>
      </c>
      <c r="D17" s="2">
        <v>0</v>
      </c>
      <c r="E17" s="2">
        <v>0</v>
      </c>
      <c r="F17" s="45">
        <f t="shared" si="0"/>
        <v>100</v>
      </c>
      <c r="G17" s="2">
        <v>0</v>
      </c>
      <c r="H17" s="2">
        <v>0</v>
      </c>
      <c r="I17" s="45">
        <f t="shared" si="1"/>
        <v>100</v>
      </c>
      <c r="J17" s="2">
        <v>0</v>
      </c>
      <c r="K17" s="2">
        <v>0</v>
      </c>
      <c r="L17" s="45">
        <f t="shared" si="2"/>
        <v>100</v>
      </c>
      <c r="M17" s="52">
        <f t="shared" si="3"/>
        <v>0</v>
      </c>
      <c r="N17" s="2">
        <v>0</v>
      </c>
      <c r="O17" s="10">
        <v>0</v>
      </c>
      <c r="P17" s="2">
        <v>3</v>
      </c>
      <c r="Q17" s="2">
        <v>0</v>
      </c>
      <c r="R17" s="2">
        <v>3</v>
      </c>
      <c r="S17" s="2"/>
    </row>
    <row r="18" spans="1:19" ht="12.75">
      <c r="A18" s="2">
        <v>15</v>
      </c>
      <c r="B18" s="14">
        <f>IF(Team!B18="","",Team!B18)</f>
        <v>38745</v>
      </c>
      <c r="C18" s="2" t="str">
        <f>IF(Team!C18="","",Team!C18)</f>
        <v>Augusta</v>
      </c>
      <c r="D18" s="2">
        <v>0</v>
      </c>
      <c r="E18" s="2">
        <v>0</v>
      </c>
      <c r="F18" s="45">
        <f t="shared" si="0"/>
        <v>100</v>
      </c>
      <c r="G18" s="2">
        <v>0</v>
      </c>
      <c r="H18" s="2">
        <v>0</v>
      </c>
      <c r="I18" s="45">
        <f t="shared" si="1"/>
        <v>100</v>
      </c>
      <c r="J18" s="2">
        <v>0</v>
      </c>
      <c r="K18" s="2">
        <v>0</v>
      </c>
      <c r="L18" s="45">
        <f t="shared" si="2"/>
        <v>100</v>
      </c>
      <c r="M18" s="52">
        <f t="shared" si="3"/>
        <v>0</v>
      </c>
      <c r="N18" s="2">
        <v>0</v>
      </c>
      <c r="O18" s="10">
        <v>0</v>
      </c>
      <c r="P18" s="2">
        <v>0</v>
      </c>
      <c r="Q18" s="2">
        <v>0</v>
      </c>
      <c r="R18" s="2">
        <v>0</v>
      </c>
      <c r="S18" s="2"/>
    </row>
    <row r="19" spans="1:19" ht="12.75">
      <c r="A19" s="2">
        <v>16</v>
      </c>
      <c r="B19" s="14">
        <f>IF(Team!B19="","",Team!B19)</f>
        <v>38750</v>
      </c>
      <c r="C19" s="2" t="str">
        <f>IF(Team!C19="","",Team!C19)</f>
        <v>Dodsville</v>
      </c>
      <c r="D19" s="2">
        <v>2</v>
      </c>
      <c r="E19" s="2">
        <v>0</v>
      </c>
      <c r="F19" s="45">
        <f t="shared" si="0"/>
        <v>0</v>
      </c>
      <c r="G19" s="2">
        <v>0</v>
      </c>
      <c r="H19" s="2">
        <v>0</v>
      </c>
      <c r="I19" s="45">
        <f t="shared" si="1"/>
        <v>100</v>
      </c>
      <c r="J19" s="2">
        <v>0</v>
      </c>
      <c r="K19" s="2">
        <v>0</v>
      </c>
      <c r="L19" s="45">
        <f t="shared" si="2"/>
        <v>100</v>
      </c>
      <c r="M19" s="52">
        <f>E19*2+H19*1+K19*3</f>
        <v>0</v>
      </c>
      <c r="N19" s="2">
        <v>0</v>
      </c>
      <c r="O19" s="10">
        <v>0</v>
      </c>
      <c r="P19" s="2">
        <v>1</v>
      </c>
      <c r="Q19" s="2">
        <v>0</v>
      </c>
      <c r="R19" s="2">
        <v>0</v>
      </c>
      <c r="S19" s="2"/>
    </row>
    <row r="20" spans="1:19" ht="12.75">
      <c r="A20" s="2">
        <v>17</v>
      </c>
      <c r="B20" s="14">
        <f>IF(Team!B20="","",Team!B20)</f>
        <v>38749</v>
      </c>
      <c r="C20" s="2" t="str">
        <f>IF(Team!C20="","",Team!C20)</f>
        <v>Portland</v>
      </c>
      <c r="D20" s="2">
        <v>1</v>
      </c>
      <c r="E20" s="2">
        <v>0</v>
      </c>
      <c r="F20" s="45">
        <f t="shared" si="0"/>
        <v>0</v>
      </c>
      <c r="G20" s="2">
        <v>0</v>
      </c>
      <c r="H20" s="2">
        <v>0</v>
      </c>
      <c r="I20" s="45">
        <f t="shared" si="1"/>
        <v>100</v>
      </c>
      <c r="J20" s="2">
        <v>0</v>
      </c>
      <c r="K20" s="2">
        <v>0</v>
      </c>
      <c r="L20" s="45">
        <f t="shared" si="2"/>
        <v>100</v>
      </c>
      <c r="M20" s="52">
        <f t="shared" si="3"/>
        <v>0</v>
      </c>
      <c r="N20" s="2">
        <v>0</v>
      </c>
      <c r="O20" s="10">
        <v>0</v>
      </c>
      <c r="P20" s="2">
        <v>1</v>
      </c>
      <c r="Q20" s="2">
        <v>1</v>
      </c>
      <c r="R20" s="2">
        <v>0</v>
      </c>
      <c r="S20" s="2"/>
    </row>
    <row r="21" spans="1:19" ht="12.75">
      <c r="A21" s="2">
        <v>18</v>
      </c>
      <c r="B21" s="14">
        <v>38755</v>
      </c>
      <c r="C21" s="2" t="s">
        <v>44</v>
      </c>
      <c r="D21" s="2">
        <v>1</v>
      </c>
      <c r="E21" s="2">
        <v>1</v>
      </c>
      <c r="F21" s="45">
        <f t="shared" si="0"/>
        <v>100</v>
      </c>
      <c r="G21" s="2">
        <v>0</v>
      </c>
      <c r="H21" s="2">
        <v>0</v>
      </c>
      <c r="I21" s="45">
        <f t="shared" si="1"/>
        <v>100</v>
      </c>
      <c r="J21" s="2">
        <v>0</v>
      </c>
      <c r="K21" s="2">
        <v>0</v>
      </c>
      <c r="L21" s="45">
        <f t="shared" si="2"/>
        <v>100</v>
      </c>
      <c r="M21" s="52">
        <f t="shared" si="3"/>
        <v>2</v>
      </c>
      <c r="N21" s="2">
        <v>0</v>
      </c>
      <c r="O21" s="10">
        <v>0</v>
      </c>
      <c r="P21" s="2">
        <v>0</v>
      </c>
      <c r="Q21" s="2">
        <v>0</v>
      </c>
      <c r="R21" s="2">
        <v>1</v>
      </c>
      <c r="S21" s="2"/>
    </row>
    <row r="22" spans="1:19" ht="12.75">
      <c r="A22" s="2">
        <v>19</v>
      </c>
      <c r="B22" s="14">
        <v>38757</v>
      </c>
      <c r="C22" s="2" t="s">
        <v>45</v>
      </c>
      <c r="D22" s="2">
        <v>2</v>
      </c>
      <c r="E22" s="2">
        <v>0</v>
      </c>
      <c r="F22" s="45">
        <f t="shared" si="0"/>
        <v>0</v>
      </c>
      <c r="G22" s="2">
        <v>0</v>
      </c>
      <c r="H22" s="2">
        <v>0</v>
      </c>
      <c r="I22" s="45">
        <f t="shared" si="1"/>
        <v>100</v>
      </c>
      <c r="J22" s="2">
        <v>1</v>
      </c>
      <c r="K22" s="2">
        <v>0</v>
      </c>
      <c r="L22" s="45">
        <f t="shared" si="2"/>
        <v>0</v>
      </c>
      <c r="M22" s="52">
        <f t="shared" si="3"/>
        <v>0</v>
      </c>
      <c r="N22" s="2">
        <v>0</v>
      </c>
      <c r="O22" s="10">
        <v>0</v>
      </c>
      <c r="P22" s="2">
        <v>0</v>
      </c>
      <c r="Q22" s="2">
        <v>0</v>
      </c>
      <c r="R22" s="2">
        <v>1</v>
      </c>
      <c r="S22" s="2"/>
    </row>
    <row r="23" spans="1:19" ht="12.75">
      <c r="A23" s="2">
        <v>20</v>
      </c>
      <c r="B23" s="14">
        <f>IF(Team!B23="","",Team!B23)</f>
        <v>38762</v>
      </c>
      <c r="C23" s="2" t="str">
        <f>IF(Team!C23="","",Team!C23)</f>
        <v>Carterton</v>
      </c>
      <c r="D23" s="2">
        <v>1</v>
      </c>
      <c r="E23" s="2">
        <v>0</v>
      </c>
      <c r="F23" s="45">
        <f t="shared" si="0"/>
        <v>0</v>
      </c>
      <c r="G23" s="2">
        <v>2</v>
      </c>
      <c r="H23" s="2">
        <v>1</v>
      </c>
      <c r="I23" s="45">
        <f t="shared" si="1"/>
        <v>50</v>
      </c>
      <c r="J23" s="2">
        <v>0</v>
      </c>
      <c r="K23" s="2">
        <v>0</v>
      </c>
      <c r="L23" s="45">
        <f t="shared" si="2"/>
        <v>100</v>
      </c>
      <c r="M23" s="52">
        <f t="shared" si="3"/>
        <v>1</v>
      </c>
      <c r="N23" s="2">
        <v>0</v>
      </c>
      <c r="O23" s="10">
        <v>0</v>
      </c>
      <c r="P23" s="2">
        <v>1</v>
      </c>
      <c r="Q23" s="2">
        <v>0</v>
      </c>
      <c r="R23" s="2">
        <v>2</v>
      </c>
      <c r="S23" s="2"/>
    </row>
    <row r="24" spans="1:19" ht="12.75">
      <c r="A24" s="2">
        <v>24</v>
      </c>
      <c r="B24" s="14">
        <f>IF(Team!B24="","",Team!B24)</f>
      </c>
      <c r="C24" s="2">
        <f>IF(Team!C24="","",Team!C24)</f>
      </c>
      <c r="D24" s="2">
        <v>0</v>
      </c>
      <c r="E24" s="2">
        <v>0</v>
      </c>
      <c r="F24" s="45">
        <f t="shared" si="0"/>
        <v>100</v>
      </c>
      <c r="G24" s="2">
        <v>0</v>
      </c>
      <c r="H24" s="2">
        <v>0</v>
      </c>
      <c r="I24" s="45">
        <f t="shared" si="1"/>
        <v>100</v>
      </c>
      <c r="J24" s="2">
        <v>0</v>
      </c>
      <c r="K24" s="2">
        <v>0</v>
      </c>
      <c r="L24" s="45">
        <f t="shared" si="2"/>
        <v>100</v>
      </c>
      <c r="M24" s="52">
        <f t="shared" si="3"/>
        <v>0</v>
      </c>
      <c r="N24" s="2">
        <v>0</v>
      </c>
      <c r="O24" s="10">
        <v>0</v>
      </c>
      <c r="P24" s="2">
        <v>0</v>
      </c>
      <c r="Q24" s="2">
        <v>0</v>
      </c>
      <c r="R24" s="2">
        <v>0</v>
      </c>
      <c r="S24" s="2"/>
    </row>
    <row r="25" spans="1:19" ht="12.75">
      <c r="A25" s="2">
        <v>25</v>
      </c>
      <c r="B25" s="14">
        <f>IF(Team!B25="","",Team!B25)</f>
      </c>
      <c r="C25" s="2">
        <f>IF(Team!C25="","",Team!C25)</f>
      </c>
      <c r="D25" s="2">
        <v>0</v>
      </c>
      <c r="E25" s="2">
        <v>0</v>
      </c>
      <c r="F25" s="45">
        <f t="shared" si="0"/>
        <v>100</v>
      </c>
      <c r="G25" s="2">
        <v>0</v>
      </c>
      <c r="H25" s="2">
        <v>0</v>
      </c>
      <c r="I25" s="45">
        <f t="shared" si="1"/>
        <v>100</v>
      </c>
      <c r="J25" s="2">
        <v>0</v>
      </c>
      <c r="K25" s="2">
        <v>0</v>
      </c>
      <c r="L25" s="45">
        <f t="shared" si="2"/>
        <v>100</v>
      </c>
      <c r="M25" s="52">
        <f t="shared" si="3"/>
        <v>0</v>
      </c>
      <c r="N25" s="2">
        <v>0</v>
      </c>
      <c r="O25" s="10">
        <v>0</v>
      </c>
      <c r="P25" s="2">
        <v>0</v>
      </c>
      <c r="Q25" s="2">
        <v>0</v>
      </c>
      <c r="R25" s="2">
        <v>0</v>
      </c>
      <c r="S25" s="2"/>
    </row>
    <row r="26" spans="1:19" ht="12.75">
      <c r="A26" s="2">
        <v>26</v>
      </c>
      <c r="B26" s="14">
        <f>IF(Team!B26="","",Team!B26)</f>
      </c>
      <c r="C26" s="2">
        <f>IF(Team!C26="","",Team!C26)</f>
      </c>
      <c r="D26" s="2">
        <v>0</v>
      </c>
      <c r="E26" s="2">
        <v>0</v>
      </c>
      <c r="F26" s="45">
        <f t="shared" si="0"/>
        <v>100</v>
      </c>
      <c r="G26" s="2">
        <v>0</v>
      </c>
      <c r="H26" s="2">
        <v>0</v>
      </c>
      <c r="I26" s="45">
        <f t="shared" si="1"/>
        <v>100</v>
      </c>
      <c r="J26" s="2">
        <v>0</v>
      </c>
      <c r="K26" s="2">
        <v>0</v>
      </c>
      <c r="L26" s="45">
        <f t="shared" si="2"/>
        <v>100</v>
      </c>
      <c r="M26" s="52">
        <f t="shared" si="3"/>
        <v>0</v>
      </c>
      <c r="N26" s="2">
        <v>0</v>
      </c>
      <c r="O26" s="10">
        <v>0</v>
      </c>
      <c r="P26" s="2">
        <v>0</v>
      </c>
      <c r="Q26" s="2">
        <v>0</v>
      </c>
      <c r="R26" s="2">
        <v>0</v>
      </c>
      <c r="S26" s="2"/>
    </row>
    <row r="27" spans="1:19" ht="12.75">
      <c r="A27" s="2">
        <v>27</v>
      </c>
      <c r="B27" s="14">
        <f>IF(Team!B27="","",Team!B27)</f>
      </c>
      <c r="C27" s="2">
        <f>IF(Team!C27="","",Team!C27)</f>
      </c>
      <c r="D27" s="2">
        <v>0</v>
      </c>
      <c r="E27" s="2">
        <v>0</v>
      </c>
      <c r="F27" s="45">
        <f t="shared" si="0"/>
        <v>100</v>
      </c>
      <c r="G27" s="2">
        <v>0</v>
      </c>
      <c r="H27" s="2">
        <v>0</v>
      </c>
      <c r="I27" s="45">
        <f t="shared" si="1"/>
        <v>100</v>
      </c>
      <c r="J27" s="2">
        <v>0</v>
      </c>
      <c r="K27" s="2">
        <v>0</v>
      </c>
      <c r="L27" s="45">
        <f t="shared" si="2"/>
        <v>100</v>
      </c>
      <c r="M27" s="52">
        <f t="shared" si="3"/>
        <v>0</v>
      </c>
      <c r="N27" s="2">
        <v>0</v>
      </c>
      <c r="O27" s="10">
        <v>0</v>
      </c>
      <c r="P27" s="2">
        <v>0</v>
      </c>
      <c r="Q27" s="2">
        <v>0</v>
      </c>
      <c r="R27" s="2">
        <v>0</v>
      </c>
      <c r="S27" s="2"/>
    </row>
    <row r="28" spans="1:19" ht="12.75">
      <c r="A28" s="2">
        <v>28</v>
      </c>
      <c r="B28" s="14">
        <f>IF(Team!B28="","",Team!B28)</f>
      </c>
      <c r="C28" s="2">
        <f>IF(Team!C28="","",Team!C28)</f>
      </c>
      <c r="D28" s="2">
        <v>0</v>
      </c>
      <c r="E28" s="2">
        <v>0</v>
      </c>
      <c r="F28" s="45">
        <f t="shared" si="0"/>
        <v>100</v>
      </c>
      <c r="G28" s="2">
        <v>0</v>
      </c>
      <c r="H28" s="2">
        <v>0</v>
      </c>
      <c r="I28" s="45">
        <f t="shared" si="1"/>
        <v>100</v>
      </c>
      <c r="J28" s="2">
        <v>0</v>
      </c>
      <c r="K28" s="2">
        <v>0</v>
      </c>
      <c r="L28" s="45">
        <f t="shared" si="2"/>
        <v>100</v>
      </c>
      <c r="M28" s="52">
        <f>E28*2+H28*1+K28*3</f>
        <v>0</v>
      </c>
      <c r="N28" s="2">
        <v>0</v>
      </c>
      <c r="O28" s="10">
        <v>0</v>
      </c>
      <c r="P28" s="2">
        <v>0</v>
      </c>
      <c r="Q28" s="2">
        <v>0</v>
      </c>
      <c r="R28" s="2">
        <v>0</v>
      </c>
      <c r="S28" s="2"/>
    </row>
    <row r="29" spans="1:19" ht="12.75">
      <c r="A29" s="2">
        <v>29</v>
      </c>
      <c r="B29" s="2">
        <f>IF(Team!B29="","",Team!B29)</f>
      </c>
      <c r="C29" s="2">
        <f>IF(Team!C29="","",Team!C29)</f>
      </c>
      <c r="D29" s="2">
        <v>0</v>
      </c>
      <c r="E29" s="2">
        <v>0</v>
      </c>
      <c r="F29" s="45">
        <f t="shared" si="0"/>
        <v>100</v>
      </c>
      <c r="G29" s="2">
        <v>0</v>
      </c>
      <c r="H29" s="2">
        <v>0</v>
      </c>
      <c r="I29" s="45">
        <f t="shared" si="1"/>
        <v>100</v>
      </c>
      <c r="J29" s="2">
        <v>0</v>
      </c>
      <c r="K29" s="2">
        <v>0</v>
      </c>
      <c r="L29" s="45">
        <f t="shared" si="2"/>
        <v>100</v>
      </c>
      <c r="M29" s="52">
        <f t="shared" si="3"/>
        <v>0</v>
      </c>
      <c r="N29" s="2">
        <v>0</v>
      </c>
      <c r="O29" s="10">
        <v>0</v>
      </c>
      <c r="P29" s="2">
        <v>0</v>
      </c>
      <c r="Q29" s="2">
        <v>0</v>
      </c>
      <c r="R29" s="2">
        <v>0</v>
      </c>
      <c r="S29" s="2"/>
    </row>
    <row r="30" spans="1:19" ht="12.75">
      <c r="A30" s="2">
        <v>30</v>
      </c>
      <c r="B30" s="2">
        <f>IF(Team!B30="","",Team!B30)</f>
      </c>
      <c r="C30" s="2">
        <f>IF(Team!C30="","",Team!C30)</f>
      </c>
      <c r="D30" s="2">
        <v>0</v>
      </c>
      <c r="E30" s="2">
        <v>0</v>
      </c>
      <c r="F30" s="45">
        <f t="shared" si="0"/>
        <v>100</v>
      </c>
      <c r="G30" s="2">
        <v>0</v>
      </c>
      <c r="H30" s="2">
        <v>0</v>
      </c>
      <c r="I30" s="45">
        <f t="shared" si="1"/>
        <v>100</v>
      </c>
      <c r="J30" s="2">
        <v>0</v>
      </c>
      <c r="K30" s="2">
        <v>0</v>
      </c>
      <c r="L30" s="45">
        <f t="shared" si="2"/>
        <v>100</v>
      </c>
      <c r="M30" s="52">
        <f t="shared" si="3"/>
        <v>0</v>
      </c>
      <c r="N30" s="2">
        <v>0</v>
      </c>
      <c r="O30" s="10">
        <v>0</v>
      </c>
      <c r="P30" s="2">
        <v>0</v>
      </c>
      <c r="Q30" s="2">
        <v>0</v>
      </c>
      <c r="R30" s="2">
        <v>0</v>
      </c>
      <c r="S30" s="2"/>
    </row>
    <row r="31" spans="1:19" ht="12.75">
      <c r="A31" s="2">
        <v>31</v>
      </c>
      <c r="B31" s="2">
        <f>IF(Team!B31="","",Team!B31)</f>
      </c>
      <c r="C31" s="2">
        <f>IF(Team!C31="","",Team!C31)</f>
      </c>
      <c r="D31" s="2">
        <v>0</v>
      </c>
      <c r="E31" s="2">
        <v>0</v>
      </c>
      <c r="F31" s="45">
        <f t="shared" si="0"/>
        <v>100</v>
      </c>
      <c r="G31" s="2">
        <v>0</v>
      </c>
      <c r="H31" s="2">
        <v>0</v>
      </c>
      <c r="I31" s="45">
        <f t="shared" si="1"/>
        <v>100</v>
      </c>
      <c r="J31" s="2">
        <v>0</v>
      </c>
      <c r="K31" s="2">
        <v>0</v>
      </c>
      <c r="L31" s="45">
        <f t="shared" si="2"/>
        <v>100</v>
      </c>
      <c r="M31" s="52">
        <f t="shared" si="3"/>
        <v>0</v>
      </c>
      <c r="N31" s="2">
        <v>0</v>
      </c>
      <c r="O31" s="10">
        <v>0</v>
      </c>
      <c r="P31" s="2">
        <v>0</v>
      </c>
      <c r="Q31" s="2">
        <v>0</v>
      </c>
      <c r="R31" s="2">
        <v>0</v>
      </c>
      <c r="S31" s="2"/>
    </row>
    <row r="32" spans="1:19" ht="13.5" thickBot="1">
      <c r="A32" s="16">
        <v>32</v>
      </c>
      <c r="B32" s="16">
        <f>IF(Team!B32="","",Team!B32)</f>
      </c>
      <c r="C32" s="16">
        <f>IF(Team!C32="","",Team!C32)</f>
      </c>
      <c r="D32" s="16">
        <v>0</v>
      </c>
      <c r="E32" s="16">
        <v>0</v>
      </c>
      <c r="F32" s="45">
        <f t="shared" si="0"/>
        <v>100</v>
      </c>
      <c r="G32" s="16">
        <v>0</v>
      </c>
      <c r="H32" s="16">
        <v>0</v>
      </c>
      <c r="I32" s="45">
        <f t="shared" si="1"/>
        <v>100</v>
      </c>
      <c r="J32" s="16">
        <v>0</v>
      </c>
      <c r="K32" s="16">
        <v>0</v>
      </c>
      <c r="L32" s="45">
        <f t="shared" si="2"/>
        <v>100</v>
      </c>
      <c r="M32" s="52">
        <f t="shared" si="3"/>
        <v>0</v>
      </c>
      <c r="N32" s="16">
        <v>0</v>
      </c>
      <c r="O32" s="17">
        <v>0</v>
      </c>
      <c r="P32" s="16">
        <v>0</v>
      </c>
      <c r="Q32" s="16">
        <v>0</v>
      </c>
      <c r="R32" s="16">
        <v>0</v>
      </c>
      <c r="S32" s="2"/>
    </row>
    <row r="33" spans="1:19" ht="13.5" thickBot="1">
      <c r="A33" s="23"/>
      <c r="B33" s="34"/>
      <c r="C33" s="35"/>
      <c r="D33" s="18" t="s">
        <v>17</v>
      </c>
      <c r="E33" s="19"/>
      <c r="F33" s="44"/>
      <c r="G33" s="18" t="s">
        <v>18</v>
      </c>
      <c r="H33" s="19"/>
      <c r="I33" s="44"/>
      <c r="J33" s="18" t="s">
        <v>19</v>
      </c>
      <c r="K33" s="19"/>
      <c r="L33" s="44"/>
      <c r="M33" s="21" t="s">
        <v>26</v>
      </c>
      <c r="N33" s="21" t="s">
        <v>20</v>
      </c>
      <c r="O33" s="21" t="s">
        <v>21</v>
      </c>
      <c r="P33" s="21" t="s">
        <v>14</v>
      </c>
      <c r="Q33" s="22" t="s">
        <v>22</v>
      </c>
      <c r="R33" s="22" t="s">
        <v>39</v>
      </c>
      <c r="S33" s="15"/>
    </row>
    <row r="34" spans="1:19" ht="13.5" thickBot="1">
      <c r="A34" s="33"/>
      <c r="B34" s="36" t="s">
        <v>2</v>
      </c>
      <c r="C34" s="37"/>
      <c r="D34" s="48">
        <f>SUM(D4:D32)</f>
        <v>24</v>
      </c>
      <c r="E34" s="49">
        <f>SUM(E4:E32)</f>
        <v>3</v>
      </c>
      <c r="F34" s="46">
        <f>IF(D34=0,1,(100/D34)*(E34))</f>
        <v>12.5</v>
      </c>
      <c r="G34" s="48">
        <f>SUM(G4:G32)</f>
        <v>10</v>
      </c>
      <c r="H34" s="48">
        <f>SUM(H4:H32)</f>
        <v>3</v>
      </c>
      <c r="I34" s="46">
        <f>IF(G34=0,1,(100/G34)*(H34))</f>
        <v>30</v>
      </c>
      <c r="J34" s="20">
        <f>SUM(J4:J32)</f>
        <v>1</v>
      </c>
      <c r="K34" s="48">
        <f>SUM(K4:K32)</f>
        <v>0</v>
      </c>
      <c r="L34" s="46">
        <f>IF(J34=0,1,(100/J34)*(K34))</f>
        <v>0</v>
      </c>
      <c r="M34" s="50">
        <f aca="true" t="shared" si="4" ref="M34:R34">SUM(M4:M32)</f>
        <v>9</v>
      </c>
      <c r="N34" s="50">
        <f t="shared" si="4"/>
        <v>5</v>
      </c>
      <c r="O34" s="50">
        <f t="shared" si="4"/>
        <v>1</v>
      </c>
      <c r="P34" s="50">
        <f t="shared" si="4"/>
        <v>19</v>
      </c>
      <c r="Q34" s="51">
        <f t="shared" si="4"/>
        <v>8</v>
      </c>
      <c r="R34" s="51">
        <f t="shared" si="4"/>
        <v>20</v>
      </c>
      <c r="S34" s="15"/>
    </row>
    <row r="35" spans="1:19" ht="13.5" thickBot="1">
      <c r="A35" s="3"/>
      <c r="B35" s="3"/>
      <c r="C35" s="24"/>
      <c r="D35" s="24"/>
      <c r="E35" s="24"/>
      <c r="F35" s="24"/>
      <c r="G35" s="3"/>
      <c r="H35" s="3"/>
      <c r="I35" s="3"/>
      <c r="J35" s="3"/>
      <c r="K35" s="3"/>
      <c r="L35" s="3"/>
      <c r="M35" s="3"/>
      <c r="N35" s="3"/>
      <c r="O35" s="9"/>
      <c r="P35" s="3"/>
      <c r="Q35" s="3"/>
      <c r="R35" s="3"/>
      <c r="S35" s="2"/>
    </row>
    <row r="36" spans="1:19" ht="13.5" thickBot="1">
      <c r="A36" s="2"/>
      <c r="B36" s="10"/>
      <c r="C36" s="27"/>
      <c r="D36" s="25" t="s">
        <v>25</v>
      </c>
      <c r="E36" s="25" t="s">
        <v>26</v>
      </c>
      <c r="F36" s="26" t="s">
        <v>27</v>
      </c>
      <c r="G36" s="15"/>
      <c r="H36" s="2"/>
      <c r="I36" s="2"/>
      <c r="J36" s="2"/>
      <c r="K36" s="2"/>
      <c r="L36" s="27"/>
      <c r="M36" s="25" t="s">
        <v>25</v>
      </c>
      <c r="N36" s="25" t="s">
        <v>20</v>
      </c>
      <c r="O36" s="26" t="s">
        <v>35</v>
      </c>
      <c r="P36" s="2"/>
      <c r="Q36" s="2"/>
      <c r="R36" s="2"/>
      <c r="S36" s="2"/>
    </row>
    <row r="37" spans="1:19" ht="13.5" thickBot="1">
      <c r="A37" s="2"/>
      <c r="B37" s="10"/>
      <c r="C37" s="28" t="s">
        <v>24</v>
      </c>
      <c r="D37" s="7">
        <v>20</v>
      </c>
      <c r="E37" s="7">
        <f>M34</f>
        <v>9</v>
      </c>
      <c r="F37" s="47">
        <f>(E37/D37)</f>
        <v>0.45</v>
      </c>
      <c r="G37" s="15"/>
      <c r="H37" s="2"/>
      <c r="I37" s="2"/>
      <c r="J37" s="2"/>
      <c r="K37" s="2"/>
      <c r="L37" s="28"/>
      <c r="M37" s="7">
        <f>D37</f>
        <v>20</v>
      </c>
      <c r="N37" s="7">
        <f>N34</f>
        <v>5</v>
      </c>
      <c r="O37" s="47">
        <f>(N37/M37)</f>
        <v>0.25</v>
      </c>
      <c r="P37" s="2"/>
      <c r="Q37" s="2"/>
      <c r="R37" s="2"/>
      <c r="S37" s="2"/>
    </row>
    <row r="38" ht="13.5" thickBot="1"/>
    <row r="39" spans="3:5" ht="13.5" thickBot="1">
      <c r="C39" s="29" t="s">
        <v>28</v>
      </c>
      <c r="D39" s="40"/>
      <c r="E39" s="28">
        <f>SUM(E40:E43)</f>
        <v>0</v>
      </c>
    </row>
    <row r="40" spans="3:5" ht="12.75">
      <c r="C40" s="30" t="s">
        <v>29</v>
      </c>
      <c r="D40" s="2"/>
      <c r="E40" s="41"/>
    </row>
    <row r="41" spans="3:5" ht="12.75">
      <c r="C41" s="30" t="s">
        <v>30</v>
      </c>
      <c r="D41" s="2"/>
      <c r="E41" s="31"/>
    </row>
    <row r="42" spans="3:5" ht="12.75">
      <c r="C42" s="30" t="s">
        <v>31</v>
      </c>
      <c r="D42" s="2"/>
      <c r="E42" s="31"/>
    </row>
    <row r="43" spans="3:5" ht="12.75">
      <c r="C43" s="30" t="s">
        <v>32</v>
      </c>
      <c r="D43" s="2"/>
      <c r="E43" s="31"/>
    </row>
    <row r="44" spans="3:5" ht="12.75">
      <c r="C44" s="30"/>
      <c r="D44" s="2"/>
      <c r="E44" s="31"/>
    </row>
    <row r="45" spans="3:5" ht="13.5" thickBot="1">
      <c r="C45" s="32" t="s">
        <v>33</v>
      </c>
      <c r="D45" s="16"/>
      <c r="E45" s="31"/>
    </row>
    <row r="46" spans="3:5" ht="13.5" thickBot="1">
      <c r="C46" s="38" t="s">
        <v>34</v>
      </c>
      <c r="D46" s="28">
        <f>1000-E39</f>
        <v>1000</v>
      </c>
      <c r="E46" s="39"/>
    </row>
  </sheetData>
  <mergeCells count="1">
    <mergeCell ref="D1:I1"/>
  </mergeCells>
  <printOptions/>
  <pageMargins left="0.75" right="0.25" top="0.49" bottom="1" header="0.5" footer="0.5"/>
  <pageSetup fitToHeight="1" fitToWidth="1" horizontalDpi="1200" verticalDpi="12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115" zoomScaleNormal="115" workbookViewId="0" topLeftCell="A1">
      <selection activeCell="D1" sqref="D1:I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2.7109375" style="0" customWidth="1"/>
    <col min="4" max="5" width="5.7109375" style="0" customWidth="1"/>
    <col min="6" max="6" width="6.7109375" style="0" customWidth="1"/>
    <col min="7" max="8" width="5.7109375" style="0" customWidth="1"/>
    <col min="9" max="9" width="6.7109375" style="0" customWidth="1"/>
    <col min="10" max="11" width="5.7109375" style="0" customWidth="1"/>
    <col min="12" max="17" width="6.7109375" style="0" customWidth="1"/>
    <col min="18" max="18" width="10.140625" style="0" customWidth="1"/>
    <col min="19" max="19" width="34.7109375" style="0" customWidth="1"/>
  </cols>
  <sheetData>
    <row r="1" spans="1:19" ht="18.75" thickBot="1">
      <c r="A1" s="1" t="s">
        <v>36</v>
      </c>
      <c r="D1" s="67" t="s">
        <v>63</v>
      </c>
      <c r="E1" s="67"/>
      <c r="F1" s="67"/>
      <c r="G1" s="67"/>
      <c r="H1" s="67"/>
      <c r="I1" s="67"/>
      <c r="Q1" s="42"/>
      <c r="R1" s="42" t="s">
        <v>37</v>
      </c>
      <c r="S1" s="43" t="s">
        <v>38</v>
      </c>
    </row>
    <row r="2" ht="13.5" thickBot="1"/>
    <row r="3" spans="1:19" ht="13.5" thickBot="1">
      <c r="A3" s="7" t="s">
        <v>23</v>
      </c>
      <c r="B3" s="8" t="s">
        <v>0</v>
      </c>
      <c r="C3" s="7" t="s">
        <v>1</v>
      </c>
      <c r="D3" s="6" t="s">
        <v>5</v>
      </c>
      <c r="E3" s="5" t="s">
        <v>3</v>
      </c>
      <c r="F3" s="5" t="s">
        <v>4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2" t="s">
        <v>42</v>
      </c>
      <c r="N3" s="12" t="s">
        <v>12</v>
      </c>
      <c r="O3" s="13" t="s">
        <v>13</v>
      </c>
      <c r="P3" s="4" t="s">
        <v>14</v>
      </c>
      <c r="Q3" s="5" t="s">
        <v>15</v>
      </c>
      <c r="R3" s="12" t="s">
        <v>40</v>
      </c>
      <c r="S3" s="5" t="s">
        <v>16</v>
      </c>
    </row>
    <row r="4" spans="1:19" ht="12.75">
      <c r="A4" s="3">
        <v>1</v>
      </c>
      <c r="B4" s="11">
        <f>IF(Team!B4="","",Team!B4)</f>
        <v>38687</v>
      </c>
      <c r="C4" s="3" t="str">
        <f>IF(Team!C4="","",Team!C4)</f>
        <v>Bridgport</v>
      </c>
      <c r="D4" s="3">
        <v>3</v>
      </c>
      <c r="E4" s="3">
        <v>1</v>
      </c>
      <c r="F4" s="45">
        <f>IF(D4=0,100,(100/D4)*(E4))</f>
        <v>33.333333333333336</v>
      </c>
      <c r="G4" s="3">
        <v>0</v>
      </c>
      <c r="H4" s="3">
        <v>0</v>
      </c>
      <c r="I4" s="45">
        <f>IF(G4=0,100,(100/G4)*(H4))</f>
        <v>100</v>
      </c>
      <c r="J4" s="3">
        <v>2</v>
      </c>
      <c r="K4" s="3">
        <v>0</v>
      </c>
      <c r="L4" s="45">
        <f>IF(J4=0,100,(100/J4)*(K4))</f>
        <v>0</v>
      </c>
      <c r="M4" s="52">
        <f>E4*2+H4*1+K4*3</f>
        <v>2</v>
      </c>
      <c r="N4" s="3">
        <v>2</v>
      </c>
      <c r="O4" s="9">
        <v>3</v>
      </c>
      <c r="P4" s="3">
        <v>0</v>
      </c>
      <c r="Q4" s="3">
        <v>0</v>
      </c>
      <c r="R4" s="3">
        <v>1</v>
      </c>
      <c r="S4" s="3"/>
    </row>
    <row r="5" spans="1:19" ht="12.75">
      <c r="A5" s="2">
        <v>2</v>
      </c>
      <c r="B5" s="14">
        <f>IF(Team!B5="","",Team!B5)</f>
        <v>38692</v>
      </c>
      <c r="C5" s="2" t="str">
        <f>IF(Team!C5="","",Team!C5)</f>
        <v>Graydon</v>
      </c>
      <c r="D5" s="2">
        <v>4</v>
      </c>
      <c r="E5" s="2">
        <v>1</v>
      </c>
      <c r="F5" s="45">
        <f aca="true" t="shared" si="0" ref="F5:F32">IF(D5=0,100,(100/D5)*(E5))</f>
        <v>25</v>
      </c>
      <c r="G5" s="2">
        <v>0</v>
      </c>
      <c r="H5" s="2">
        <v>0</v>
      </c>
      <c r="I5" s="45">
        <f aca="true" t="shared" si="1" ref="I5:I32">IF(G5=0,100,(100/G5)*(H5))</f>
        <v>100</v>
      </c>
      <c r="J5" s="2">
        <v>2</v>
      </c>
      <c r="K5" s="2">
        <v>1</v>
      </c>
      <c r="L5" s="45">
        <f aca="true" t="shared" si="2" ref="L5:L32">IF(J5=0,100,(100/J5)*(K5))</f>
        <v>50</v>
      </c>
      <c r="M5" s="52">
        <f aca="true" t="shared" si="3" ref="M5:M32">E5*2+H5*1+K5*3</f>
        <v>5</v>
      </c>
      <c r="N5" s="2">
        <v>1</v>
      </c>
      <c r="O5" s="10">
        <v>4</v>
      </c>
      <c r="P5" s="2">
        <v>3</v>
      </c>
      <c r="Q5" s="2">
        <v>2</v>
      </c>
      <c r="R5" s="2">
        <v>0</v>
      </c>
      <c r="S5" s="2"/>
    </row>
    <row r="6" spans="1:19" ht="12.75">
      <c r="A6" s="2">
        <v>3</v>
      </c>
      <c r="B6" s="14">
        <f>IF(Team!B6="","",Team!B6)</f>
        <v>38694</v>
      </c>
      <c r="C6" s="2" t="str">
        <f>IF(Team!C6="","",Team!C6)</f>
        <v>Smithwall</v>
      </c>
      <c r="D6" s="2">
        <v>0</v>
      </c>
      <c r="E6" s="2">
        <v>0</v>
      </c>
      <c r="F6" s="45">
        <f t="shared" si="0"/>
        <v>100</v>
      </c>
      <c r="G6" s="2">
        <v>0</v>
      </c>
      <c r="H6" s="2">
        <v>0</v>
      </c>
      <c r="I6" s="45">
        <f t="shared" si="1"/>
        <v>100</v>
      </c>
      <c r="J6" s="2">
        <v>0</v>
      </c>
      <c r="K6" s="2">
        <v>0</v>
      </c>
      <c r="L6" s="45">
        <f t="shared" si="2"/>
        <v>100</v>
      </c>
      <c r="M6" s="52">
        <f t="shared" si="3"/>
        <v>0</v>
      </c>
      <c r="N6" s="2">
        <v>1</v>
      </c>
      <c r="O6" s="10">
        <v>0</v>
      </c>
      <c r="P6" s="2">
        <v>3</v>
      </c>
      <c r="Q6" s="2">
        <v>1</v>
      </c>
      <c r="R6" s="2">
        <v>1</v>
      </c>
      <c r="S6" s="2"/>
    </row>
    <row r="7" spans="1:19" ht="12.75">
      <c r="A7" s="2">
        <v>4</v>
      </c>
      <c r="B7" s="14">
        <f>IF(Team!B7="","",Team!B7)</f>
        <v>38699</v>
      </c>
      <c r="C7" s="2" t="str">
        <f>IF(Team!C7="","",Team!C7)</f>
        <v>Brunswick</v>
      </c>
      <c r="D7" s="2">
        <v>0</v>
      </c>
      <c r="E7" s="2">
        <v>0</v>
      </c>
      <c r="F7" s="45">
        <f t="shared" si="0"/>
        <v>100</v>
      </c>
      <c r="G7" s="2">
        <v>2</v>
      </c>
      <c r="H7" s="2">
        <v>1</v>
      </c>
      <c r="I7" s="45">
        <f t="shared" si="1"/>
        <v>50</v>
      </c>
      <c r="J7" s="2">
        <v>0</v>
      </c>
      <c r="K7" s="2">
        <v>0</v>
      </c>
      <c r="L7" s="45">
        <f t="shared" si="2"/>
        <v>100</v>
      </c>
      <c r="M7" s="52">
        <f t="shared" si="3"/>
        <v>1</v>
      </c>
      <c r="N7" s="2">
        <v>0</v>
      </c>
      <c r="O7" s="10">
        <v>1</v>
      </c>
      <c r="P7" s="2">
        <v>3</v>
      </c>
      <c r="Q7" s="2">
        <v>0</v>
      </c>
      <c r="R7" s="2">
        <v>2</v>
      </c>
      <c r="S7" s="2"/>
    </row>
    <row r="8" spans="1:19" ht="12.75">
      <c r="A8" s="2">
        <v>5</v>
      </c>
      <c r="B8" s="14">
        <f>IF(Team!B8="","",Team!B8)</f>
        <v>38701</v>
      </c>
      <c r="C8" s="2" t="str">
        <f>IF(Team!C8="","",Team!C8)</f>
        <v>Augusta</v>
      </c>
      <c r="D8" s="2">
        <v>3</v>
      </c>
      <c r="E8" s="2">
        <v>2</v>
      </c>
      <c r="F8" s="45">
        <f t="shared" si="0"/>
        <v>66.66666666666667</v>
      </c>
      <c r="G8" s="2">
        <v>0</v>
      </c>
      <c r="H8" s="2">
        <v>0</v>
      </c>
      <c r="I8" s="45">
        <f t="shared" si="1"/>
        <v>100</v>
      </c>
      <c r="J8" s="2">
        <v>0</v>
      </c>
      <c r="K8" s="2">
        <v>0</v>
      </c>
      <c r="L8" s="45">
        <f t="shared" si="2"/>
        <v>100</v>
      </c>
      <c r="M8" s="52">
        <f t="shared" si="3"/>
        <v>4</v>
      </c>
      <c r="N8" s="2">
        <v>3</v>
      </c>
      <c r="O8" s="10">
        <v>3</v>
      </c>
      <c r="P8" s="2">
        <v>0</v>
      </c>
      <c r="Q8" s="2">
        <v>1</v>
      </c>
      <c r="R8" s="2">
        <v>0</v>
      </c>
      <c r="S8" s="2"/>
    </row>
    <row r="9" spans="1:19" ht="12.75">
      <c r="A9" s="2">
        <v>6</v>
      </c>
      <c r="B9" s="14">
        <f>IF(Team!B9="","",Team!B9)</f>
        <v>38703</v>
      </c>
      <c r="C9" s="2" t="str">
        <f>IF(Team!C9="","",Team!C9)</f>
        <v>Dodsville</v>
      </c>
      <c r="D9" s="2">
        <v>5</v>
      </c>
      <c r="E9" s="2">
        <v>1</v>
      </c>
      <c r="F9" s="45">
        <f t="shared" si="0"/>
        <v>20</v>
      </c>
      <c r="G9" s="2">
        <v>0</v>
      </c>
      <c r="H9" s="2">
        <v>0</v>
      </c>
      <c r="I9" s="45">
        <f t="shared" si="1"/>
        <v>100</v>
      </c>
      <c r="J9" s="2">
        <v>0</v>
      </c>
      <c r="K9" s="2">
        <v>0</v>
      </c>
      <c r="L9" s="45">
        <f t="shared" si="2"/>
        <v>100</v>
      </c>
      <c r="M9" s="52">
        <f t="shared" si="3"/>
        <v>2</v>
      </c>
      <c r="N9" s="2">
        <v>0</v>
      </c>
      <c r="O9" s="10">
        <v>1</v>
      </c>
      <c r="P9" s="2">
        <v>5</v>
      </c>
      <c r="Q9" s="2">
        <v>2</v>
      </c>
      <c r="R9" s="2">
        <v>1</v>
      </c>
      <c r="S9" s="2"/>
    </row>
    <row r="10" spans="1:19" ht="12.75">
      <c r="A10" s="2">
        <v>7</v>
      </c>
      <c r="B10" s="14">
        <f>IF(Team!B10="","",Team!B10)</f>
        <v>38720</v>
      </c>
      <c r="C10" s="2" t="str">
        <f>IF(Team!C10="","",Team!C10)</f>
        <v>Portland</v>
      </c>
      <c r="D10" s="2">
        <v>4</v>
      </c>
      <c r="E10" s="2">
        <v>0</v>
      </c>
      <c r="F10" s="45">
        <f t="shared" si="0"/>
        <v>0</v>
      </c>
      <c r="G10" s="2">
        <v>0</v>
      </c>
      <c r="H10" s="2">
        <v>0</v>
      </c>
      <c r="I10" s="45">
        <f t="shared" si="1"/>
        <v>100</v>
      </c>
      <c r="J10" s="2">
        <v>1</v>
      </c>
      <c r="K10" s="2">
        <v>0</v>
      </c>
      <c r="L10" s="45">
        <f t="shared" si="2"/>
        <v>0</v>
      </c>
      <c r="M10" s="52">
        <f t="shared" si="3"/>
        <v>0</v>
      </c>
      <c r="N10" s="2">
        <v>2</v>
      </c>
      <c r="O10" s="10">
        <v>3</v>
      </c>
      <c r="P10" s="2">
        <v>2</v>
      </c>
      <c r="Q10" s="2">
        <v>1</v>
      </c>
      <c r="R10" s="2">
        <v>0</v>
      </c>
      <c r="S10" s="2"/>
    </row>
    <row r="11" spans="1:19" ht="12.75">
      <c r="A11" s="2">
        <v>8</v>
      </c>
      <c r="B11" s="14">
        <f>IF(Team!B11="","",Team!B11)</f>
        <v>38721</v>
      </c>
      <c r="C11" s="2" t="str">
        <f>IF(Team!C11="","",Team!C11)</f>
        <v>James City</v>
      </c>
      <c r="D11" s="2">
        <v>1</v>
      </c>
      <c r="E11" s="2">
        <v>0</v>
      </c>
      <c r="F11" s="45">
        <f t="shared" si="0"/>
        <v>0</v>
      </c>
      <c r="G11" s="2">
        <v>0</v>
      </c>
      <c r="H11" s="2">
        <v>0</v>
      </c>
      <c r="I11" s="45">
        <f t="shared" si="1"/>
        <v>100</v>
      </c>
      <c r="J11" s="2">
        <v>0</v>
      </c>
      <c r="K11" s="2">
        <v>0</v>
      </c>
      <c r="L11" s="45">
        <f t="shared" si="2"/>
        <v>100</v>
      </c>
      <c r="M11" s="52">
        <f t="shared" si="3"/>
        <v>0</v>
      </c>
      <c r="N11" s="2">
        <v>0</v>
      </c>
      <c r="O11" s="10">
        <v>0</v>
      </c>
      <c r="P11" s="2">
        <v>1</v>
      </c>
      <c r="Q11" s="2">
        <v>0</v>
      </c>
      <c r="R11" s="2">
        <v>0</v>
      </c>
      <c r="S11" s="2"/>
    </row>
    <row r="12" spans="1:19" ht="12.75">
      <c r="A12" s="2">
        <v>9</v>
      </c>
      <c r="B12" s="14">
        <f>IF(Team!B12="","",Team!B12)</f>
        <v>38722</v>
      </c>
      <c r="C12" s="2" t="str">
        <f>IF(Team!C12="","",Team!C12)</f>
        <v>Tabernathy</v>
      </c>
      <c r="D12" s="2">
        <v>1</v>
      </c>
      <c r="E12" s="2">
        <v>1</v>
      </c>
      <c r="F12" s="45">
        <f t="shared" si="0"/>
        <v>100</v>
      </c>
      <c r="G12" s="2">
        <v>2</v>
      </c>
      <c r="H12" s="2">
        <v>0</v>
      </c>
      <c r="I12" s="45">
        <f t="shared" si="1"/>
        <v>0</v>
      </c>
      <c r="J12" s="2">
        <v>1</v>
      </c>
      <c r="K12" s="2">
        <v>0</v>
      </c>
      <c r="L12" s="45">
        <f t="shared" si="2"/>
        <v>0</v>
      </c>
      <c r="M12" s="52">
        <f t="shared" si="3"/>
        <v>2</v>
      </c>
      <c r="N12" s="2">
        <v>2</v>
      </c>
      <c r="O12" s="10">
        <v>2</v>
      </c>
      <c r="P12" s="2">
        <v>0</v>
      </c>
      <c r="Q12" s="2">
        <v>1</v>
      </c>
      <c r="R12" s="2">
        <v>1</v>
      </c>
      <c r="S12" s="2"/>
    </row>
    <row r="13" spans="1:19" ht="12.75">
      <c r="A13" s="2">
        <v>10</v>
      </c>
      <c r="B13" s="14">
        <f>IF(Team!B13="","",Team!B13)</f>
        <v>38727</v>
      </c>
      <c r="C13" s="2" t="str">
        <f>IF(Team!C13="","",Team!C13)</f>
        <v>Carterton</v>
      </c>
      <c r="D13" s="2">
        <v>1</v>
      </c>
      <c r="E13" s="2">
        <v>0</v>
      </c>
      <c r="F13" s="45">
        <f t="shared" si="0"/>
        <v>0</v>
      </c>
      <c r="G13" s="2">
        <v>0</v>
      </c>
      <c r="H13" s="2">
        <v>0</v>
      </c>
      <c r="I13" s="45">
        <f t="shared" si="1"/>
        <v>100</v>
      </c>
      <c r="J13" s="2">
        <v>1</v>
      </c>
      <c r="K13" s="2">
        <v>0</v>
      </c>
      <c r="L13" s="45">
        <f t="shared" si="2"/>
        <v>0</v>
      </c>
      <c r="M13" s="52">
        <f t="shared" si="3"/>
        <v>0</v>
      </c>
      <c r="N13" s="2">
        <v>3</v>
      </c>
      <c r="O13" s="10">
        <v>1</v>
      </c>
      <c r="P13" s="2">
        <v>0</v>
      </c>
      <c r="Q13" s="2">
        <v>1</v>
      </c>
      <c r="R13" s="2">
        <v>0</v>
      </c>
      <c r="S13" s="2"/>
    </row>
    <row r="14" spans="1:19" ht="12.75">
      <c r="A14" s="2">
        <v>11</v>
      </c>
      <c r="B14" s="14">
        <f>IF(Team!B14="","",Team!B14)</f>
        <v>38729</v>
      </c>
      <c r="C14" s="2" t="str">
        <f>IF(Team!C14="","",Team!C14)</f>
        <v>Bridgport</v>
      </c>
      <c r="D14" s="2">
        <v>5</v>
      </c>
      <c r="E14" s="2">
        <v>1</v>
      </c>
      <c r="F14" s="45">
        <f t="shared" si="0"/>
        <v>20</v>
      </c>
      <c r="G14" s="2">
        <v>2</v>
      </c>
      <c r="H14" s="2">
        <v>1</v>
      </c>
      <c r="I14" s="45">
        <f t="shared" si="1"/>
        <v>50</v>
      </c>
      <c r="J14" s="2">
        <v>1</v>
      </c>
      <c r="K14" s="2">
        <v>0</v>
      </c>
      <c r="L14" s="45">
        <f t="shared" si="2"/>
        <v>0</v>
      </c>
      <c r="M14" s="52">
        <f>E14*2+H14*1+K14*3</f>
        <v>3</v>
      </c>
      <c r="N14" s="2">
        <v>2</v>
      </c>
      <c r="O14" s="10">
        <v>2</v>
      </c>
      <c r="P14" s="2">
        <v>5</v>
      </c>
      <c r="Q14" s="2">
        <v>0</v>
      </c>
      <c r="R14" s="2">
        <v>1</v>
      </c>
      <c r="S14" s="2"/>
    </row>
    <row r="15" spans="1:19" ht="12.75">
      <c r="A15" s="2">
        <v>12</v>
      </c>
      <c r="B15" s="14">
        <f>IF(Team!B15="","",Team!B15)</f>
        <v>38731</v>
      </c>
      <c r="C15" s="2" t="str">
        <f>IF(Team!C15="","",Team!C15)</f>
        <v>Graydon</v>
      </c>
      <c r="D15" s="2">
        <v>2</v>
      </c>
      <c r="E15" s="2">
        <v>0</v>
      </c>
      <c r="F15" s="45">
        <f t="shared" si="0"/>
        <v>0</v>
      </c>
      <c r="G15" s="2">
        <v>2</v>
      </c>
      <c r="H15" s="2">
        <v>2</v>
      </c>
      <c r="I15" s="45">
        <f t="shared" si="1"/>
        <v>100</v>
      </c>
      <c r="J15" s="2">
        <v>1</v>
      </c>
      <c r="K15" s="2">
        <v>0</v>
      </c>
      <c r="L15" s="45">
        <f t="shared" si="2"/>
        <v>0</v>
      </c>
      <c r="M15" s="52">
        <f t="shared" si="3"/>
        <v>2</v>
      </c>
      <c r="N15" s="2">
        <v>1</v>
      </c>
      <c r="O15" s="10">
        <v>2</v>
      </c>
      <c r="P15" s="2">
        <v>0</v>
      </c>
      <c r="Q15" s="2">
        <v>1</v>
      </c>
      <c r="R15" s="2">
        <v>1</v>
      </c>
      <c r="S15" s="2"/>
    </row>
    <row r="16" spans="1:19" ht="12.75">
      <c r="A16" s="2">
        <v>13</v>
      </c>
      <c r="B16" s="14">
        <f>IF(Team!B16="","",Team!B16)</f>
        <v>38734</v>
      </c>
      <c r="C16" s="2" t="str">
        <f>IF(Team!C16="","",Team!C16)</f>
        <v>Smithwall</v>
      </c>
      <c r="D16" s="2">
        <v>4</v>
      </c>
      <c r="E16" s="2">
        <v>1</v>
      </c>
      <c r="F16" s="45">
        <f t="shared" si="0"/>
        <v>25</v>
      </c>
      <c r="G16" s="2">
        <v>0</v>
      </c>
      <c r="H16" s="2">
        <v>0</v>
      </c>
      <c r="I16" s="45">
        <f t="shared" si="1"/>
        <v>100</v>
      </c>
      <c r="J16" s="2">
        <v>0</v>
      </c>
      <c r="K16" s="2">
        <v>0</v>
      </c>
      <c r="L16" s="45">
        <f t="shared" si="2"/>
        <v>100</v>
      </c>
      <c r="M16" s="52">
        <f t="shared" si="3"/>
        <v>2</v>
      </c>
      <c r="N16" s="2">
        <v>2</v>
      </c>
      <c r="O16" s="10">
        <v>1</v>
      </c>
      <c r="P16" s="2">
        <v>0</v>
      </c>
      <c r="Q16" s="2">
        <v>0</v>
      </c>
      <c r="R16" s="2">
        <v>1</v>
      </c>
      <c r="S16" s="2"/>
    </row>
    <row r="17" spans="1:19" ht="12.75">
      <c r="A17" s="2">
        <v>14</v>
      </c>
      <c r="B17" s="14">
        <f>IF(Team!B17="","",Team!B17)</f>
        <v>38736</v>
      </c>
      <c r="C17" s="2" t="str">
        <f>IF(Team!C17="","",Team!C17)</f>
        <v>Brunswick</v>
      </c>
      <c r="D17" s="2">
        <v>4</v>
      </c>
      <c r="E17" s="2">
        <v>2</v>
      </c>
      <c r="F17" s="45">
        <f t="shared" si="0"/>
        <v>50</v>
      </c>
      <c r="G17" s="2">
        <v>1</v>
      </c>
      <c r="H17" s="2">
        <v>1</v>
      </c>
      <c r="I17" s="45">
        <f t="shared" si="1"/>
        <v>100</v>
      </c>
      <c r="J17" s="2">
        <v>1</v>
      </c>
      <c r="K17" s="2">
        <v>0</v>
      </c>
      <c r="L17" s="45">
        <f t="shared" si="2"/>
        <v>0</v>
      </c>
      <c r="M17" s="52">
        <f t="shared" si="3"/>
        <v>5</v>
      </c>
      <c r="N17" s="2">
        <v>0</v>
      </c>
      <c r="O17" s="10">
        <v>3</v>
      </c>
      <c r="P17" s="2">
        <v>2</v>
      </c>
      <c r="Q17" s="2">
        <v>1</v>
      </c>
      <c r="R17" s="2">
        <v>1</v>
      </c>
      <c r="S17" s="2"/>
    </row>
    <row r="18" spans="1:19" ht="12.75">
      <c r="A18" s="2">
        <v>15</v>
      </c>
      <c r="B18" s="14">
        <f>IF(Team!B18="","",Team!B18)</f>
        <v>38745</v>
      </c>
      <c r="C18" s="2" t="str">
        <f>IF(Team!C18="","",Team!C18)</f>
        <v>Augusta</v>
      </c>
      <c r="D18" s="2">
        <v>2</v>
      </c>
      <c r="E18" s="2">
        <v>1</v>
      </c>
      <c r="F18" s="45">
        <f t="shared" si="0"/>
        <v>50</v>
      </c>
      <c r="G18" s="2">
        <v>3</v>
      </c>
      <c r="H18" s="2">
        <v>1</v>
      </c>
      <c r="I18" s="45">
        <f t="shared" si="1"/>
        <v>33.333333333333336</v>
      </c>
      <c r="J18" s="2">
        <v>0</v>
      </c>
      <c r="K18" s="2">
        <v>0</v>
      </c>
      <c r="L18" s="45">
        <f t="shared" si="2"/>
        <v>100</v>
      </c>
      <c r="M18" s="52">
        <f t="shared" si="3"/>
        <v>3</v>
      </c>
      <c r="N18" s="2">
        <v>0</v>
      </c>
      <c r="O18" s="10">
        <v>2</v>
      </c>
      <c r="P18" s="2">
        <v>0</v>
      </c>
      <c r="Q18" s="2">
        <v>0</v>
      </c>
      <c r="R18" s="2">
        <v>1</v>
      </c>
      <c r="S18" s="2"/>
    </row>
    <row r="19" spans="1:19" ht="12.75">
      <c r="A19" s="2">
        <v>16</v>
      </c>
      <c r="B19" s="14">
        <f>IF(Team!B19="","",Team!B19)</f>
        <v>38750</v>
      </c>
      <c r="C19" s="2" t="str">
        <f>IF(Team!C19="","",Team!C19)</f>
        <v>Dodsville</v>
      </c>
      <c r="D19" s="2">
        <v>3</v>
      </c>
      <c r="E19" s="2">
        <v>1</v>
      </c>
      <c r="F19" s="45">
        <f t="shared" si="0"/>
        <v>33.333333333333336</v>
      </c>
      <c r="G19" s="2">
        <v>0</v>
      </c>
      <c r="H19" s="2">
        <v>0</v>
      </c>
      <c r="I19" s="45">
        <f t="shared" si="1"/>
        <v>100</v>
      </c>
      <c r="J19" s="2">
        <v>0</v>
      </c>
      <c r="K19" s="2">
        <v>0</v>
      </c>
      <c r="L19" s="45">
        <f t="shared" si="2"/>
        <v>100</v>
      </c>
      <c r="M19" s="52">
        <f>E19*2+H19*1+K19*3</f>
        <v>2</v>
      </c>
      <c r="N19" s="2">
        <v>0</v>
      </c>
      <c r="O19" s="10">
        <v>3</v>
      </c>
      <c r="P19" s="2">
        <v>2</v>
      </c>
      <c r="Q19" s="2">
        <v>0</v>
      </c>
      <c r="R19" s="2">
        <v>2</v>
      </c>
      <c r="S19" s="2"/>
    </row>
    <row r="20" spans="1:19" ht="12.75">
      <c r="A20" s="2">
        <v>17</v>
      </c>
      <c r="B20" s="14">
        <f>IF(Team!B20="","",Team!B20)</f>
        <v>38749</v>
      </c>
      <c r="C20" s="2" t="str">
        <f>IF(Team!C20="","",Team!C20)</f>
        <v>Portland</v>
      </c>
      <c r="D20" s="2">
        <v>5</v>
      </c>
      <c r="E20" s="2">
        <v>3</v>
      </c>
      <c r="F20" s="45">
        <f t="shared" si="0"/>
        <v>60</v>
      </c>
      <c r="G20" s="2">
        <v>3</v>
      </c>
      <c r="H20" s="2">
        <v>1</v>
      </c>
      <c r="I20" s="45">
        <f t="shared" si="1"/>
        <v>33.333333333333336</v>
      </c>
      <c r="J20" s="2">
        <v>0</v>
      </c>
      <c r="K20" s="2">
        <v>0</v>
      </c>
      <c r="L20" s="45">
        <f t="shared" si="2"/>
        <v>100</v>
      </c>
      <c r="M20" s="52">
        <f t="shared" si="3"/>
        <v>7</v>
      </c>
      <c r="N20" s="2">
        <v>0</v>
      </c>
      <c r="O20" s="10">
        <v>1</v>
      </c>
      <c r="P20" s="2">
        <v>7</v>
      </c>
      <c r="Q20" s="2">
        <v>0</v>
      </c>
      <c r="R20" s="2">
        <v>3</v>
      </c>
      <c r="S20" s="2"/>
    </row>
    <row r="21" spans="1:19" ht="12.75">
      <c r="A21" s="2">
        <v>18</v>
      </c>
      <c r="B21" s="14">
        <v>38755</v>
      </c>
      <c r="C21" s="2" t="s">
        <v>44</v>
      </c>
      <c r="D21" s="2">
        <v>0</v>
      </c>
      <c r="E21" s="2">
        <v>0</v>
      </c>
      <c r="F21" s="45">
        <f t="shared" si="0"/>
        <v>100</v>
      </c>
      <c r="G21" s="2">
        <v>0</v>
      </c>
      <c r="H21" s="2">
        <v>0</v>
      </c>
      <c r="I21" s="45">
        <f t="shared" si="1"/>
        <v>100</v>
      </c>
      <c r="J21" s="2">
        <v>0</v>
      </c>
      <c r="K21" s="2">
        <v>0</v>
      </c>
      <c r="L21" s="45">
        <f t="shared" si="2"/>
        <v>100</v>
      </c>
      <c r="M21" s="52">
        <f t="shared" si="3"/>
        <v>0</v>
      </c>
      <c r="N21" s="2">
        <v>0</v>
      </c>
      <c r="O21" s="10">
        <v>0</v>
      </c>
      <c r="P21" s="2">
        <v>0</v>
      </c>
      <c r="Q21" s="2">
        <v>0</v>
      </c>
      <c r="R21" s="2">
        <v>0</v>
      </c>
      <c r="S21" s="2"/>
    </row>
    <row r="22" spans="1:19" ht="12.75">
      <c r="A22" s="2">
        <v>19</v>
      </c>
      <c r="B22" s="14">
        <v>38757</v>
      </c>
      <c r="C22" s="2" t="s">
        <v>45</v>
      </c>
      <c r="D22" s="2">
        <v>2</v>
      </c>
      <c r="E22" s="2">
        <v>0</v>
      </c>
      <c r="F22" s="45">
        <f t="shared" si="0"/>
        <v>0</v>
      </c>
      <c r="G22" s="2">
        <v>4</v>
      </c>
      <c r="H22" s="2">
        <v>4</v>
      </c>
      <c r="I22" s="45">
        <f t="shared" si="1"/>
        <v>100</v>
      </c>
      <c r="J22" s="2">
        <v>3</v>
      </c>
      <c r="K22" s="2">
        <v>1</v>
      </c>
      <c r="L22" s="45">
        <f t="shared" si="2"/>
        <v>33.333333333333336</v>
      </c>
      <c r="M22" s="52">
        <f t="shared" si="3"/>
        <v>7</v>
      </c>
      <c r="N22" s="2">
        <v>3</v>
      </c>
      <c r="O22" s="10">
        <v>2</v>
      </c>
      <c r="P22" s="2">
        <v>2</v>
      </c>
      <c r="Q22" s="2">
        <v>0</v>
      </c>
      <c r="R22" s="2">
        <v>1</v>
      </c>
      <c r="S22" s="2"/>
    </row>
    <row r="23" spans="1:19" ht="12.75">
      <c r="A23" s="2">
        <v>20</v>
      </c>
      <c r="B23" s="14">
        <f>IF(Team!B23="","",Team!B23)</f>
        <v>38762</v>
      </c>
      <c r="C23" s="2" t="str">
        <f>IF(Team!C23="","",Team!C23)</f>
        <v>Carterton</v>
      </c>
      <c r="D23" s="2">
        <v>1</v>
      </c>
      <c r="E23" s="2">
        <v>0</v>
      </c>
      <c r="F23" s="45">
        <f t="shared" si="0"/>
        <v>0</v>
      </c>
      <c r="G23" s="2">
        <v>0</v>
      </c>
      <c r="H23" s="2">
        <v>0</v>
      </c>
      <c r="I23" s="45">
        <f t="shared" si="1"/>
        <v>100</v>
      </c>
      <c r="J23" s="2">
        <v>0</v>
      </c>
      <c r="K23" s="2">
        <v>0</v>
      </c>
      <c r="L23" s="45">
        <f t="shared" si="2"/>
        <v>100</v>
      </c>
      <c r="M23" s="52">
        <f t="shared" si="3"/>
        <v>0</v>
      </c>
      <c r="N23" s="2">
        <v>1</v>
      </c>
      <c r="O23" s="10">
        <v>0</v>
      </c>
      <c r="P23" s="2">
        <v>2</v>
      </c>
      <c r="Q23" s="2">
        <v>0</v>
      </c>
      <c r="R23" s="2">
        <v>1</v>
      </c>
      <c r="S23" s="2"/>
    </row>
    <row r="24" spans="1:19" ht="12.75">
      <c r="A24" s="2">
        <v>24</v>
      </c>
      <c r="B24" s="14">
        <f>IF(Team!B24="","",Team!B24)</f>
      </c>
      <c r="C24" s="2">
        <f>IF(Team!C24="","",Team!C24)</f>
      </c>
      <c r="D24" s="2">
        <v>0</v>
      </c>
      <c r="E24" s="2">
        <v>0</v>
      </c>
      <c r="F24" s="45">
        <f t="shared" si="0"/>
        <v>100</v>
      </c>
      <c r="G24" s="2">
        <v>0</v>
      </c>
      <c r="H24" s="2">
        <v>0</v>
      </c>
      <c r="I24" s="45">
        <f t="shared" si="1"/>
        <v>100</v>
      </c>
      <c r="J24" s="2">
        <v>0</v>
      </c>
      <c r="K24" s="2">
        <v>0</v>
      </c>
      <c r="L24" s="45">
        <f t="shared" si="2"/>
        <v>100</v>
      </c>
      <c r="M24" s="52">
        <f t="shared" si="3"/>
        <v>0</v>
      </c>
      <c r="N24" s="2">
        <v>0</v>
      </c>
      <c r="O24" s="10">
        <v>0</v>
      </c>
      <c r="P24" s="2">
        <v>0</v>
      </c>
      <c r="Q24" s="2">
        <v>0</v>
      </c>
      <c r="R24" s="2">
        <v>0</v>
      </c>
      <c r="S24" s="2"/>
    </row>
    <row r="25" spans="1:19" ht="12.75">
      <c r="A25" s="2">
        <v>25</v>
      </c>
      <c r="B25" s="14">
        <f>IF(Team!B25="","",Team!B25)</f>
      </c>
      <c r="C25" s="2">
        <f>IF(Team!C25="","",Team!C25)</f>
      </c>
      <c r="D25" s="2">
        <v>0</v>
      </c>
      <c r="E25" s="2">
        <v>0</v>
      </c>
      <c r="F25" s="45">
        <f t="shared" si="0"/>
        <v>100</v>
      </c>
      <c r="G25" s="2">
        <v>0</v>
      </c>
      <c r="H25" s="2">
        <v>0</v>
      </c>
      <c r="I25" s="45">
        <f t="shared" si="1"/>
        <v>100</v>
      </c>
      <c r="J25" s="2">
        <v>0</v>
      </c>
      <c r="K25" s="2">
        <v>0</v>
      </c>
      <c r="L25" s="45">
        <f t="shared" si="2"/>
        <v>100</v>
      </c>
      <c r="M25" s="52">
        <f t="shared" si="3"/>
        <v>0</v>
      </c>
      <c r="N25" s="2">
        <v>0</v>
      </c>
      <c r="O25" s="10">
        <v>0</v>
      </c>
      <c r="P25" s="2">
        <v>0</v>
      </c>
      <c r="Q25" s="2">
        <v>0</v>
      </c>
      <c r="R25" s="2">
        <v>0</v>
      </c>
      <c r="S25" s="2"/>
    </row>
    <row r="26" spans="1:19" ht="12.75">
      <c r="A26" s="2">
        <v>26</v>
      </c>
      <c r="B26" s="14">
        <f>IF(Team!B26="","",Team!B26)</f>
      </c>
      <c r="C26" s="2">
        <f>IF(Team!C26="","",Team!C26)</f>
      </c>
      <c r="D26" s="2">
        <v>0</v>
      </c>
      <c r="E26" s="2">
        <v>0</v>
      </c>
      <c r="F26" s="45">
        <f t="shared" si="0"/>
        <v>100</v>
      </c>
      <c r="G26" s="2">
        <v>0</v>
      </c>
      <c r="H26" s="2">
        <v>0</v>
      </c>
      <c r="I26" s="45">
        <f t="shared" si="1"/>
        <v>100</v>
      </c>
      <c r="J26" s="2">
        <v>0</v>
      </c>
      <c r="K26" s="2">
        <v>0</v>
      </c>
      <c r="L26" s="45">
        <f t="shared" si="2"/>
        <v>100</v>
      </c>
      <c r="M26" s="52">
        <f t="shared" si="3"/>
        <v>0</v>
      </c>
      <c r="N26" s="2">
        <v>0</v>
      </c>
      <c r="O26" s="10">
        <v>0</v>
      </c>
      <c r="P26" s="2">
        <v>0</v>
      </c>
      <c r="Q26" s="2">
        <v>0</v>
      </c>
      <c r="R26" s="2">
        <v>0</v>
      </c>
      <c r="S26" s="2"/>
    </row>
    <row r="27" spans="1:19" ht="12.75">
      <c r="A27" s="2">
        <v>27</v>
      </c>
      <c r="B27" s="14">
        <f>IF(Team!B27="","",Team!B27)</f>
      </c>
      <c r="C27" s="2">
        <f>IF(Team!C27="","",Team!C27)</f>
      </c>
      <c r="D27" s="2">
        <v>0</v>
      </c>
      <c r="E27" s="2">
        <v>0</v>
      </c>
      <c r="F27" s="45">
        <f t="shared" si="0"/>
        <v>100</v>
      </c>
      <c r="G27" s="2">
        <v>0</v>
      </c>
      <c r="H27" s="2">
        <v>0</v>
      </c>
      <c r="I27" s="45">
        <f t="shared" si="1"/>
        <v>100</v>
      </c>
      <c r="J27" s="2">
        <v>0</v>
      </c>
      <c r="K27" s="2">
        <v>0</v>
      </c>
      <c r="L27" s="45">
        <f t="shared" si="2"/>
        <v>100</v>
      </c>
      <c r="M27" s="52">
        <f t="shared" si="3"/>
        <v>0</v>
      </c>
      <c r="N27" s="2">
        <v>0</v>
      </c>
      <c r="O27" s="10">
        <v>0</v>
      </c>
      <c r="P27" s="2">
        <v>0</v>
      </c>
      <c r="Q27" s="2">
        <v>0</v>
      </c>
      <c r="R27" s="2">
        <v>0</v>
      </c>
      <c r="S27" s="2"/>
    </row>
    <row r="28" spans="1:19" ht="12.75">
      <c r="A28" s="2">
        <v>28</v>
      </c>
      <c r="B28" s="14">
        <f>IF(Team!B28="","",Team!B28)</f>
      </c>
      <c r="C28" s="2">
        <f>IF(Team!C28="","",Team!C28)</f>
      </c>
      <c r="D28" s="2">
        <v>0</v>
      </c>
      <c r="E28" s="2">
        <v>0</v>
      </c>
      <c r="F28" s="45">
        <f t="shared" si="0"/>
        <v>100</v>
      </c>
      <c r="G28" s="2">
        <v>0</v>
      </c>
      <c r="H28" s="2">
        <v>0</v>
      </c>
      <c r="I28" s="45">
        <f t="shared" si="1"/>
        <v>100</v>
      </c>
      <c r="J28" s="2">
        <v>0</v>
      </c>
      <c r="K28" s="2">
        <v>0</v>
      </c>
      <c r="L28" s="45">
        <f t="shared" si="2"/>
        <v>100</v>
      </c>
      <c r="M28" s="52">
        <f>E28*2+H28*1+K28*3</f>
        <v>0</v>
      </c>
      <c r="N28" s="2">
        <v>0</v>
      </c>
      <c r="O28" s="10">
        <v>0</v>
      </c>
      <c r="P28" s="2">
        <v>0</v>
      </c>
      <c r="Q28" s="2">
        <v>0</v>
      </c>
      <c r="R28" s="2">
        <v>0</v>
      </c>
      <c r="S28" s="2"/>
    </row>
    <row r="29" spans="1:19" ht="12.75">
      <c r="A29" s="2">
        <v>29</v>
      </c>
      <c r="B29" s="2">
        <f>IF(Team!B29="","",Team!B29)</f>
      </c>
      <c r="C29" s="2">
        <f>IF(Team!C29="","",Team!C29)</f>
      </c>
      <c r="D29" s="2">
        <v>0</v>
      </c>
      <c r="E29" s="2">
        <v>0</v>
      </c>
      <c r="F29" s="45">
        <f t="shared" si="0"/>
        <v>100</v>
      </c>
      <c r="G29" s="2">
        <v>0</v>
      </c>
      <c r="H29" s="2">
        <v>0</v>
      </c>
      <c r="I29" s="45">
        <f t="shared" si="1"/>
        <v>100</v>
      </c>
      <c r="J29" s="2">
        <v>0</v>
      </c>
      <c r="K29" s="2">
        <v>0</v>
      </c>
      <c r="L29" s="45">
        <f t="shared" si="2"/>
        <v>100</v>
      </c>
      <c r="M29" s="52">
        <f t="shared" si="3"/>
        <v>0</v>
      </c>
      <c r="N29" s="2">
        <v>0</v>
      </c>
      <c r="O29" s="10">
        <v>0</v>
      </c>
      <c r="P29" s="2">
        <v>0</v>
      </c>
      <c r="Q29" s="2">
        <v>0</v>
      </c>
      <c r="R29" s="2">
        <v>0</v>
      </c>
      <c r="S29" s="2"/>
    </row>
    <row r="30" spans="1:19" ht="12.75">
      <c r="A30" s="2">
        <v>30</v>
      </c>
      <c r="B30" s="2">
        <f>IF(Team!B30="","",Team!B30)</f>
      </c>
      <c r="C30" s="2">
        <f>IF(Team!C30="","",Team!C30)</f>
      </c>
      <c r="D30" s="2">
        <v>0</v>
      </c>
      <c r="E30" s="2">
        <v>0</v>
      </c>
      <c r="F30" s="45">
        <f t="shared" si="0"/>
        <v>100</v>
      </c>
      <c r="G30" s="2">
        <v>0</v>
      </c>
      <c r="H30" s="2">
        <v>0</v>
      </c>
      <c r="I30" s="45">
        <f t="shared" si="1"/>
        <v>100</v>
      </c>
      <c r="J30" s="2">
        <v>0</v>
      </c>
      <c r="K30" s="2">
        <v>0</v>
      </c>
      <c r="L30" s="45">
        <f t="shared" si="2"/>
        <v>100</v>
      </c>
      <c r="M30" s="52">
        <f t="shared" si="3"/>
        <v>0</v>
      </c>
      <c r="N30" s="2">
        <v>0</v>
      </c>
      <c r="O30" s="10">
        <v>0</v>
      </c>
      <c r="P30" s="2">
        <v>0</v>
      </c>
      <c r="Q30" s="2">
        <v>0</v>
      </c>
      <c r="R30" s="2">
        <v>0</v>
      </c>
      <c r="S30" s="2"/>
    </row>
    <row r="31" spans="1:19" ht="12.75">
      <c r="A31" s="2">
        <v>31</v>
      </c>
      <c r="B31" s="2">
        <f>IF(Team!B31="","",Team!B31)</f>
      </c>
      <c r="C31" s="2">
        <f>IF(Team!C31="","",Team!C31)</f>
      </c>
      <c r="D31" s="2">
        <v>0</v>
      </c>
      <c r="E31" s="2">
        <v>0</v>
      </c>
      <c r="F31" s="45">
        <f t="shared" si="0"/>
        <v>100</v>
      </c>
      <c r="G31" s="2">
        <v>0</v>
      </c>
      <c r="H31" s="2">
        <v>0</v>
      </c>
      <c r="I31" s="45">
        <f t="shared" si="1"/>
        <v>100</v>
      </c>
      <c r="J31" s="2">
        <v>0</v>
      </c>
      <c r="K31" s="2">
        <v>0</v>
      </c>
      <c r="L31" s="45">
        <f t="shared" si="2"/>
        <v>100</v>
      </c>
      <c r="M31" s="52">
        <f t="shared" si="3"/>
        <v>0</v>
      </c>
      <c r="N31" s="2">
        <v>0</v>
      </c>
      <c r="O31" s="10">
        <v>0</v>
      </c>
      <c r="P31" s="2">
        <v>0</v>
      </c>
      <c r="Q31" s="2">
        <v>0</v>
      </c>
      <c r="R31" s="2">
        <v>0</v>
      </c>
      <c r="S31" s="2"/>
    </row>
    <row r="32" spans="1:19" ht="13.5" thickBot="1">
      <c r="A32" s="16">
        <v>32</v>
      </c>
      <c r="B32" s="16">
        <f>IF(Team!B32="","",Team!B32)</f>
      </c>
      <c r="C32" s="16">
        <f>IF(Team!C32="","",Team!C32)</f>
      </c>
      <c r="D32" s="16">
        <v>0</v>
      </c>
      <c r="E32" s="16">
        <v>0</v>
      </c>
      <c r="F32" s="45">
        <f t="shared" si="0"/>
        <v>100</v>
      </c>
      <c r="G32" s="16">
        <v>0</v>
      </c>
      <c r="H32" s="16">
        <v>0</v>
      </c>
      <c r="I32" s="45">
        <f t="shared" si="1"/>
        <v>100</v>
      </c>
      <c r="J32" s="16">
        <v>0</v>
      </c>
      <c r="K32" s="16">
        <v>0</v>
      </c>
      <c r="L32" s="45">
        <f t="shared" si="2"/>
        <v>100</v>
      </c>
      <c r="M32" s="52">
        <f t="shared" si="3"/>
        <v>0</v>
      </c>
      <c r="N32" s="16">
        <v>0</v>
      </c>
      <c r="O32" s="17">
        <v>0</v>
      </c>
      <c r="P32" s="16">
        <v>0</v>
      </c>
      <c r="Q32" s="16">
        <v>0</v>
      </c>
      <c r="R32" s="16">
        <v>0</v>
      </c>
      <c r="S32" s="2"/>
    </row>
    <row r="33" spans="1:19" ht="13.5" thickBot="1">
      <c r="A33" s="23"/>
      <c r="B33" s="34"/>
      <c r="C33" s="35"/>
      <c r="D33" s="18" t="s">
        <v>17</v>
      </c>
      <c r="E33" s="19"/>
      <c r="F33" s="44"/>
      <c r="G33" s="18" t="s">
        <v>18</v>
      </c>
      <c r="H33" s="19"/>
      <c r="I33" s="44"/>
      <c r="J33" s="18" t="s">
        <v>19</v>
      </c>
      <c r="K33" s="19"/>
      <c r="L33" s="44"/>
      <c r="M33" s="21" t="s">
        <v>26</v>
      </c>
      <c r="N33" s="21" t="s">
        <v>20</v>
      </c>
      <c r="O33" s="21" t="s">
        <v>21</v>
      </c>
      <c r="P33" s="21" t="s">
        <v>14</v>
      </c>
      <c r="Q33" s="22" t="s">
        <v>22</v>
      </c>
      <c r="R33" s="22" t="s">
        <v>39</v>
      </c>
      <c r="S33" s="15"/>
    </row>
    <row r="34" spans="1:19" ht="13.5" thickBot="1">
      <c r="A34" s="33"/>
      <c r="B34" s="36" t="s">
        <v>2</v>
      </c>
      <c r="C34" s="37"/>
      <c r="D34" s="48">
        <f>SUM(D4:D32)</f>
        <v>50</v>
      </c>
      <c r="E34" s="49">
        <f>SUM(E4:E32)</f>
        <v>15</v>
      </c>
      <c r="F34" s="46">
        <f>IF(D34=0,1,(100/D34)*(E34))</f>
        <v>30</v>
      </c>
      <c r="G34" s="48">
        <f>SUM(G4:G32)</f>
        <v>19</v>
      </c>
      <c r="H34" s="48">
        <f>SUM(H4:H32)</f>
        <v>11</v>
      </c>
      <c r="I34" s="46">
        <f>IF(G34=0,1,(100/G34)*(H34))</f>
        <v>57.89473684210527</v>
      </c>
      <c r="J34" s="20">
        <f>SUM(J4:J32)</f>
        <v>13</v>
      </c>
      <c r="K34" s="48">
        <f>SUM(K4:K32)</f>
        <v>2</v>
      </c>
      <c r="L34" s="46">
        <f>IF(J34=0,1,(100/J34)*(K34))</f>
        <v>15.384615384615385</v>
      </c>
      <c r="M34" s="50">
        <f aca="true" t="shared" si="4" ref="M34:R34">SUM(M4:M32)</f>
        <v>47</v>
      </c>
      <c r="N34" s="50">
        <f t="shared" si="4"/>
        <v>23</v>
      </c>
      <c r="O34" s="50">
        <f t="shared" si="4"/>
        <v>34</v>
      </c>
      <c r="P34" s="50">
        <f t="shared" si="4"/>
        <v>37</v>
      </c>
      <c r="Q34" s="51">
        <f t="shared" si="4"/>
        <v>11</v>
      </c>
      <c r="R34" s="51">
        <f t="shared" si="4"/>
        <v>18</v>
      </c>
      <c r="S34" s="15"/>
    </row>
    <row r="35" spans="1:19" ht="13.5" thickBot="1">
      <c r="A35" s="3"/>
      <c r="B35" s="3"/>
      <c r="C35" s="24"/>
      <c r="D35" s="24"/>
      <c r="E35" s="24"/>
      <c r="F35" s="24"/>
      <c r="G35" s="3"/>
      <c r="H35" s="3"/>
      <c r="I35" s="3"/>
      <c r="J35" s="3"/>
      <c r="K35" s="3"/>
      <c r="L35" s="3"/>
      <c r="M35" s="3"/>
      <c r="N35" s="3"/>
      <c r="O35" s="9"/>
      <c r="P35" s="3"/>
      <c r="Q35" s="3"/>
      <c r="R35" s="3"/>
      <c r="S35" s="2"/>
    </row>
    <row r="36" spans="1:19" ht="13.5" thickBot="1">
      <c r="A36" s="2"/>
      <c r="B36" s="10"/>
      <c r="C36" s="27"/>
      <c r="D36" s="25" t="s">
        <v>25</v>
      </c>
      <c r="E36" s="25" t="s">
        <v>26</v>
      </c>
      <c r="F36" s="26" t="s">
        <v>27</v>
      </c>
      <c r="G36" s="15"/>
      <c r="H36" s="2"/>
      <c r="I36" s="2"/>
      <c r="J36" s="2"/>
      <c r="K36" s="2"/>
      <c r="L36" s="27"/>
      <c r="M36" s="25" t="s">
        <v>25</v>
      </c>
      <c r="N36" s="25" t="s">
        <v>20</v>
      </c>
      <c r="O36" s="26" t="s">
        <v>35</v>
      </c>
      <c r="P36" s="2"/>
      <c r="Q36" s="2"/>
      <c r="R36" s="2"/>
      <c r="S36" s="2"/>
    </row>
    <row r="37" spans="1:19" ht="13.5" thickBot="1">
      <c r="A37" s="2"/>
      <c r="B37" s="10"/>
      <c r="C37" s="28" t="s">
        <v>24</v>
      </c>
      <c r="D37" s="7">
        <v>20</v>
      </c>
      <c r="E37" s="7">
        <f>M34</f>
        <v>47</v>
      </c>
      <c r="F37" s="47">
        <f>(E37/D37)</f>
        <v>2.35</v>
      </c>
      <c r="G37" s="15"/>
      <c r="H37" s="2"/>
      <c r="I37" s="2"/>
      <c r="J37" s="2"/>
      <c r="K37" s="2"/>
      <c r="L37" s="28"/>
      <c r="M37" s="7">
        <f>D37</f>
        <v>20</v>
      </c>
      <c r="N37" s="7">
        <f>N34</f>
        <v>23</v>
      </c>
      <c r="O37" s="47">
        <f>(N37/M37)</f>
        <v>1.15</v>
      </c>
      <c r="P37" s="2"/>
      <c r="Q37" s="2"/>
      <c r="R37" s="2"/>
      <c r="S37" s="2"/>
    </row>
    <row r="38" ht="13.5" thickBot="1"/>
    <row r="39" spans="3:5" ht="13.5" thickBot="1">
      <c r="C39" s="29" t="s">
        <v>28</v>
      </c>
      <c r="D39" s="40"/>
      <c r="E39" s="28">
        <f>SUM(E40:E43)</f>
        <v>0</v>
      </c>
    </row>
    <row r="40" spans="3:5" ht="12.75">
      <c r="C40" s="30" t="s">
        <v>29</v>
      </c>
      <c r="D40" s="2"/>
      <c r="E40" s="41"/>
    </row>
    <row r="41" spans="3:5" ht="12.75">
      <c r="C41" s="30" t="s">
        <v>30</v>
      </c>
      <c r="D41" s="2"/>
      <c r="E41" s="31"/>
    </row>
    <row r="42" spans="3:5" ht="12.75">
      <c r="C42" s="30" t="s">
        <v>31</v>
      </c>
      <c r="D42" s="2"/>
      <c r="E42" s="31"/>
    </row>
    <row r="43" spans="3:5" ht="12.75">
      <c r="C43" s="30" t="s">
        <v>32</v>
      </c>
      <c r="D43" s="2"/>
      <c r="E43" s="31"/>
    </row>
    <row r="44" spans="3:5" ht="12.75">
      <c r="C44" s="30"/>
      <c r="D44" s="2"/>
      <c r="E44" s="31"/>
    </row>
    <row r="45" spans="3:5" ht="13.5" thickBot="1">
      <c r="C45" s="32" t="s">
        <v>33</v>
      </c>
      <c r="D45" s="16"/>
      <c r="E45" s="31"/>
    </row>
    <row r="46" spans="3:5" ht="13.5" thickBot="1">
      <c r="C46" s="38" t="s">
        <v>34</v>
      </c>
      <c r="D46" s="28">
        <f>1000-E39</f>
        <v>1000</v>
      </c>
      <c r="E46" s="39"/>
    </row>
  </sheetData>
  <mergeCells count="1">
    <mergeCell ref="D1:I1"/>
  </mergeCells>
  <printOptions/>
  <pageMargins left="0.75" right="0.25" top="0.49" bottom="1" header="0.5" footer="0.5"/>
  <pageSetup fitToHeight="1" fitToWidth="1" horizontalDpi="1200" verticalDpi="12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115" zoomScaleNormal="115" workbookViewId="0" topLeftCell="A1">
      <selection activeCell="D1" sqref="D1:I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2.7109375" style="0" customWidth="1"/>
    <col min="4" max="5" width="5.7109375" style="0" customWidth="1"/>
    <col min="6" max="6" width="6.7109375" style="0" customWidth="1"/>
    <col min="7" max="8" width="5.7109375" style="0" customWidth="1"/>
    <col min="9" max="9" width="6.7109375" style="0" customWidth="1"/>
    <col min="10" max="11" width="5.7109375" style="0" customWidth="1"/>
    <col min="12" max="17" width="6.7109375" style="0" customWidth="1"/>
    <col min="18" max="18" width="10.140625" style="0" customWidth="1"/>
    <col min="19" max="19" width="34.7109375" style="0" customWidth="1"/>
  </cols>
  <sheetData>
    <row r="1" spans="1:19" ht="18.75" thickBot="1">
      <c r="A1" s="1" t="s">
        <v>36</v>
      </c>
      <c r="D1" s="67" t="s">
        <v>65</v>
      </c>
      <c r="E1" s="67"/>
      <c r="F1" s="67"/>
      <c r="G1" s="67"/>
      <c r="H1" s="67"/>
      <c r="I1" s="67"/>
      <c r="Q1" s="42"/>
      <c r="R1" s="42" t="s">
        <v>37</v>
      </c>
      <c r="S1" s="43" t="s">
        <v>38</v>
      </c>
    </row>
    <row r="2" ht="13.5" thickBot="1"/>
    <row r="3" spans="1:19" ht="13.5" thickBot="1">
      <c r="A3" s="7" t="s">
        <v>23</v>
      </c>
      <c r="B3" s="8" t="s">
        <v>0</v>
      </c>
      <c r="C3" s="7" t="s">
        <v>1</v>
      </c>
      <c r="D3" s="6" t="s">
        <v>5</v>
      </c>
      <c r="E3" s="5" t="s">
        <v>3</v>
      </c>
      <c r="F3" s="5" t="s">
        <v>4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2" t="s">
        <v>42</v>
      </c>
      <c r="N3" s="12" t="s">
        <v>12</v>
      </c>
      <c r="O3" s="13" t="s">
        <v>13</v>
      </c>
      <c r="P3" s="4" t="s">
        <v>14</v>
      </c>
      <c r="Q3" s="5" t="s">
        <v>15</v>
      </c>
      <c r="R3" s="12" t="s">
        <v>40</v>
      </c>
      <c r="S3" s="5" t="s">
        <v>16</v>
      </c>
    </row>
    <row r="4" spans="1:19" ht="12.75">
      <c r="A4" s="3">
        <v>1</v>
      </c>
      <c r="B4" s="11">
        <f>IF(Team!B4="","",Team!B4)</f>
        <v>38687</v>
      </c>
      <c r="C4" s="3" t="str">
        <f>IF(Team!C4="","",Team!C4)</f>
        <v>Bridgport</v>
      </c>
      <c r="D4" s="3">
        <v>13</v>
      </c>
      <c r="E4" s="3">
        <v>7</v>
      </c>
      <c r="F4" s="45">
        <f>IF(D4=0,100,(100/D4)*(E4))</f>
        <v>53.84615384615385</v>
      </c>
      <c r="G4" s="3">
        <v>12</v>
      </c>
      <c r="H4" s="3">
        <v>3</v>
      </c>
      <c r="I4" s="45">
        <f>IF(G4=0,100,(100/G4)*(H4))</f>
        <v>25</v>
      </c>
      <c r="J4" s="3">
        <v>0</v>
      </c>
      <c r="K4" s="3">
        <v>0</v>
      </c>
      <c r="L4" s="45">
        <f>IF(J4=0,100,(100/J4)*(K4))</f>
        <v>100</v>
      </c>
      <c r="M4" s="52">
        <f>E4*2+H4*1+K4*3</f>
        <v>17</v>
      </c>
      <c r="N4" s="3">
        <v>3</v>
      </c>
      <c r="O4" s="9">
        <v>1</v>
      </c>
      <c r="P4" s="3">
        <v>0</v>
      </c>
      <c r="Q4" s="3">
        <v>1</v>
      </c>
      <c r="R4" s="3">
        <v>6</v>
      </c>
      <c r="S4" s="3"/>
    </row>
    <row r="5" spans="1:19" ht="12.75">
      <c r="A5" s="2">
        <v>2</v>
      </c>
      <c r="B5" s="14">
        <f>IF(Team!B5="","",Team!B5)</f>
        <v>38692</v>
      </c>
      <c r="C5" s="2" t="str">
        <f>IF(Team!C5="","",Team!C5)</f>
        <v>Graydon</v>
      </c>
      <c r="D5" s="2">
        <v>11</v>
      </c>
      <c r="E5" s="2">
        <v>5</v>
      </c>
      <c r="F5" s="45">
        <f aca="true" t="shared" si="0" ref="F5:F32">IF(D5=0,100,(100/D5)*(E5))</f>
        <v>45.45454545454546</v>
      </c>
      <c r="G5" s="2">
        <v>10</v>
      </c>
      <c r="H5" s="2">
        <v>6</v>
      </c>
      <c r="I5" s="45">
        <f aca="true" t="shared" si="1" ref="I5:I32">IF(G5=0,100,(100/G5)*(H5))</f>
        <v>60</v>
      </c>
      <c r="J5" s="2">
        <v>0</v>
      </c>
      <c r="K5" s="2">
        <v>0</v>
      </c>
      <c r="L5" s="45">
        <f aca="true" t="shared" si="2" ref="L5:L32">IF(J5=0,100,(100/J5)*(K5))</f>
        <v>100</v>
      </c>
      <c r="M5" s="52">
        <f aca="true" t="shared" si="3" ref="M5:M32">E5*2+H5*1+K5*3</f>
        <v>16</v>
      </c>
      <c r="N5" s="2">
        <v>1</v>
      </c>
      <c r="O5" s="10">
        <v>1</v>
      </c>
      <c r="P5" s="2">
        <v>0</v>
      </c>
      <c r="Q5" s="2">
        <v>1</v>
      </c>
      <c r="R5" s="2">
        <v>2</v>
      </c>
      <c r="S5" s="2"/>
    </row>
    <row r="6" spans="1:19" ht="12.75">
      <c r="A6" s="2">
        <v>3</v>
      </c>
      <c r="B6" s="14">
        <f>IF(Team!B6="","",Team!B6)</f>
        <v>38694</v>
      </c>
      <c r="C6" s="2" t="str">
        <f>IF(Team!C6="","",Team!C6)</f>
        <v>Smithwall</v>
      </c>
      <c r="D6" s="2">
        <v>19</v>
      </c>
      <c r="E6" s="2">
        <v>2</v>
      </c>
      <c r="F6" s="45">
        <f t="shared" si="0"/>
        <v>10.526315789473685</v>
      </c>
      <c r="G6" s="2">
        <v>8</v>
      </c>
      <c r="H6" s="2">
        <v>4</v>
      </c>
      <c r="I6" s="45">
        <f t="shared" si="1"/>
        <v>50</v>
      </c>
      <c r="J6" s="2">
        <v>0</v>
      </c>
      <c r="K6" s="2">
        <v>0</v>
      </c>
      <c r="L6" s="45">
        <f t="shared" si="2"/>
        <v>100</v>
      </c>
      <c r="M6" s="52">
        <f t="shared" si="3"/>
        <v>8</v>
      </c>
      <c r="N6" s="2">
        <v>5</v>
      </c>
      <c r="O6" s="10">
        <v>0</v>
      </c>
      <c r="P6" s="2">
        <v>2</v>
      </c>
      <c r="Q6" s="2">
        <v>1</v>
      </c>
      <c r="R6" s="2">
        <v>9</v>
      </c>
      <c r="S6" s="2"/>
    </row>
    <row r="7" spans="1:19" ht="12.75">
      <c r="A7" s="2">
        <v>4</v>
      </c>
      <c r="B7" s="14">
        <f>IF(Team!B7="","",Team!B7)</f>
        <v>38699</v>
      </c>
      <c r="C7" s="2" t="str">
        <f>IF(Team!C7="","",Team!C7)</f>
        <v>Brunswick</v>
      </c>
      <c r="D7" s="2">
        <v>13</v>
      </c>
      <c r="E7" s="2">
        <v>7</v>
      </c>
      <c r="F7" s="45">
        <f t="shared" si="0"/>
        <v>53.84615384615385</v>
      </c>
      <c r="G7" s="2">
        <v>12</v>
      </c>
      <c r="H7" s="2">
        <v>7</v>
      </c>
      <c r="I7" s="45">
        <f t="shared" si="1"/>
        <v>58.333333333333336</v>
      </c>
      <c r="J7" s="2">
        <v>0</v>
      </c>
      <c r="K7" s="2">
        <v>0</v>
      </c>
      <c r="L7" s="45">
        <f t="shared" si="2"/>
        <v>100</v>
      </c>
      <c r="M7" s="52">
        <f t="shared" si="3"/>
        <v>21</v>
      </c>
      <c r="N7" s="2">
        <v>4</v>
      </c>
      <c r="O7" s="10">
        <v>1</v>
      </c>
      <c r="P7" s="2">
        <v>7</v>
      </c>
      <c r="Q7" s="2">
        <v>3</v>
      </c>
      <c r="R7" s="2">
        <v>8</v>
      </c>
      <c r="S7" s="2"/>
    </row>
    <row r="8" spans="1:19" ht="12.75">
      <c r="A8" s="2">
        <v>5</v>
      </c>
      <c r="B8" s="14">
        <f>IF(Team!B8="","",Team!B8)</f>
        <v>38701</v>
      </c>
      <c r="C8" s="2" t="str">
        <f>IF(Team!C8="","",Team!C8)</f>
        <v>Augusta</v>
      </c>
      <c r="D8" s="2">
        <v>10</v>
      </c>
      <c r="E8" s="2">
        <v>4</v>
      </c>
      <c r="F8" s="45">
        <f t="shared" si="0"/>
        <v>40</v>
      </c>
      <c r="G8" s="2">
        <v>6</v>
      </c>
      <c r="H8" s="2">
        <v>6</v>
      </c>
      <c r="I8" s="45">
        <f t="shared" si="1"/>
        <v>100</v>
      </c>
      <c r="J8" s="2">
        <v>0</v>
      </c>
      <c r="K8" s="2">
        <v>0</v>
      </c>
      <c r="L8" s="45">
        <f t="shared" si="2"/>
        <v>100</v>
      </c>
      <c r="M8" s="52">
        <f t="shared" si="3"/>
        <v>14</v>
      </c>
      <c r="N8" s="2">
        <v>6</v>
      </c>
      <c r="O8" s="10">
        <v>1</v>
      </c>
      <c r="P8" s="2">
        <v>7</v>
      </c>
      <c r="Q8" s="2">
        <v>2</v>
      </c>
      <c r="R8" s="2">
        <v>3</v>
      </c>
      <c r="S8" s="2"/>
    </row>
    <row r="9" spans="1:19" ht="12.75">
      <c r="A9" s="2">
        <v>6</v>
      </c>
      <c r="B9" s="14">
        <f>IF(Team!B9="","",Team!B9)</f>
        <v>38703</v>
      </c>
      <c r="C9" s="2" t="str">
        <f>IF(Team!C9="","",Team!C9)</f>
        <v>Dodsville</v>
      </c>
      <c r="D9" s="2">
        <v>0</v>
      </c>
      <c r="E9" s="2">
        <v>0</v>
      </c>
      <c r="F9" s="45">
        <f t="shared" si="0"/>
        <v>100</v>
      </c>
      <c r="G9" s="2">
        <v>0</v>
      </c>
      <c r="H9" s="2">
        <v>0</v>
      </c>
      <c r="I9" s="45">
        <f t="shared" si="1"/>
        <v>100</v>
      </c>
      <c r="J9" s="2">
        <v>0</v>
      </c>
      <c r="K9" s="2">
        <v>0</v>
      </c>
      <c r="L9" s="45">
        <f t="shared" si="2"/>
        <v>100</v>
      </c>
      <c r="M9" s="52">
        <f t="shared" si="3"/>
        <v>0</v>
      </c>
      <c r="N9" s="2">
        <v>0</v>
      </c>
      <c r="O9" s="10">
        <v>0</v>
      </c>
      <c r="P9" s="2">
        <v>0</v>
      </c>
      <c r="Q9" s="2">
        <v>0</v>
      </c>
      <c r="R9" s="2">
        <v>0</v>
      </c>
      <c r="S9" s="2" t="s">
        <v>41</v>
      </c>
    </row>
    <row r="10" spans="1:19" ht="12.75">
      <c r="A10" s="2">
        <v>7</v>
      </c>
      <c r="B10" s="14">
        <f>IF(Team!B10="","",Team!B10)</f>
        <v>38720</v>
      </c>
      <c r="C10" s="2" t="str">
        <f>IF(Team!C10="","",Team!C10)</f>
        <v>Portland</v>
      </c>
      <c r="D10" s="2">
        <v>7</v>
      </c>
      <c r="E10" s="2">
        <v>2</v>
      </c>
      <c r="F10" s="45">
        <f t="shared" si="0"/>
        <v>28.571428571428573</v>
      </c>
      <c r="G10" s="2">
        <v>0</v>
      </c>
      <c r="H10" s="2">
        <v>0</v>
      </c>
      <c r="I10" s="45">
        <f t="shared" si="1"/>
        <v>100</v>
      </c>
      <c r="J10" s="2">
        <v>0</v>
      </c>
      <c r="K10" s="2">
        <v>0</v>
      </c>
      <c r="L10" s="45">
        <f t="shared" si="2"/>
        <v>100</v>
      </c>
      <c r="M10" s="52">
        <f t="shared" si="3"/>
        <v>4</v>
      </c>
      <c r="N10" s="2">
        <v>1</v>
      </c>
      <c r="O10" s="10">
        <v>1</v>
      </c>
      <c r="P10" s="2">
        <v>4</v>
      </c>
      <c r="Q10" s="2">
        <v>1</v>
      </c>
      <c r="R10" s="2">
        <v>6</v>
      </c>
      <c r="S10" s="2"/>
    </row>
    <row r="11" spans="1:19" ht="12.75">
      <c r="A11" s="2">
        <v>8</v>
      </c>
      <c r="B11" s="14">
        <f>IF(Team!B11="","",Team!B11)</f>
        <v>38721</v>
      </c>
      <c r="C11" s="2" t="str">
        <f>IF(Team!C11="","",Team!C11)</f>
        <v>James City</v>
      </c>
      <c r="D11" s="2">
        <v>10</v>
      </c>
      <c r="E11" s="2">
        <v>2</v>
      </c>
      <c r="F11" s="45">
        <f t="shared" si="0"/>
        <v>20</v>
      </c>
      <c r="G11" s="2">
        <v>5</v>
      </c>
      <c r="H11" s="2">
        <v>3</v>
      </c>
      <c r="I11" s="45">
        <f t="shared" si="1"/>
        <v>60</v>
      </c>
      <c r="J11" s="2">
        <v>0</v>
      </c>
      <c r="K11" s="2">
        <v>0</v>
      </c>
      <c r="L11" s="45">
        <f t="shared" si="2"/>
        <v>100</v>
      </c>
      <c r="M11" s="52">
        <f t="shared" si="3"/>
        <v>7</v>
      </c>
      <c r="N11" s="2">
        <v>4</v>
      </c>
      <c r="O11" s="10">
        <v>0</v>
      </c>
      <c r="P11" s="2">
        <v>2</v>
      </c>
      <c r="Q11" s="2">
        <v>4</v>
      </c>
      <c r="R11" s="2">
        <v>0</v>
      </c>
      <c r="S11" s="2"/>
    </row>
    <row r="12" spans="1:19" ht="12.75">
      <c r="A12" s="2">
        <v>9</v>
      </c>
      <c r="B12" s="14">
        <f>IF(Team!B12="","",Team!B12)</f>
        <v>38722</v>
      </c>
      <c r="C12" s="2" t="str">
        <f>IF(Team!C12="","",Team!C12)</f>
        <v>Tabernathy</v>
      </c>
      <c r="D12" s="2">
        <v>10</v>
      </c>
      <c r="E12" s="2">
        <v>2</v>
      </c>
      <c r="F12" s="45">
        <f t="shared" si="0"/>
        <v>20</v>
      </c>
      <c r="G12" s="2">
        <v>12</v>
      </c>
      <c r="H12" s="2">
        <v>7</v>
      </c>
      <c r="I12" s="45">
        <f t="shared" si="1"/>
        <v>58.333333333333336</v>
      </c>
      <c r="J12" s="2">
        <v>0</v>
      </c>
      <c r="K12" s="2">
        <v>0</v>
      </c>
      <c r="L12" s="45">
        <f t="shared" si="2"/>
        <v>100</v>
      </c>
      <c r="M12" s="52">
        <f t="shared" si="3"/>
        <v>11</v>
      </c>
      <c r="N12" s="2">
        <v>3</v>
      </c>
      <c r="O12" s="10">
        <v>1</v>
      </c>
      <c r="P12" s="2">
        <v>0</v>
      </c>
      <c r="Q12" s="2">
        <v>0</v>
      </c>
      <c r="R12" s="2">
        <v>3</v>
      </c>
      <c r="S12" s="2"/>
    </row>
    <row r="13" spans="1:19" ht="12.75">
      <c r="A13" s="2">
        <v>10</v>
      </c>
      <c r="B13" s="14">
        <f>IF(Team!B13="","",Team!B13)</f>
        <v>38727</v>
      </c>
      <c r="C13" s="2" t="str">
        <f>IF(Team!C13="","",Team!C13)</f>
        <v>Carterton</v>
      </c>
      <c r="D13" s="2">
        <v>8</v>
      </c>
      <c r="E13" s="2">
        <v>5</v>
      </c>
      <c r="F13" s="45">
        <f t="shared" si="0"/>
        <v>62.5</v>
      </c>
      <c r="G13" s="2">
        <v>5</v>
      </c>
      <c r="H13" s="2">
        <v>3</v>
      </c>
      <c r="I13" s="45">
        <f t="shared" si="1"/>
        <v>60</v>
      </c>
      <c r="J13" s="2">
        <v>0</v>
      </c>
      <c r="K13" s="2">
        <v>0</v>
      </c>
      <c r="L13" s="45">
        <f t="shared" si="2"/>
        <v>100</v>
      </c>
      <c r="M13" s="52">
        <f t="shared" si="3"/>
        <v>13</v>
      </c>
      <c r="N13" s="2">
        <v>2</v>
      </c>
      <c r="O13" s="10">
        <v>0</v>
      </c>
      <c r="P13" s="2">
        <v>1</v>
      </c>
      <c r="Q13" s="2">
        <v>3</v>
      </c>
      <c r="R13" s="2">
        <v>0</v>
      </c>
      <c r="S13" s="2"/>
    </row>
    <row r="14" spans="1:19" ht="12.75">
      <c r="A14" s="2">
        <v>11</v>
      </c>
      <c r="B14" s="14">
        <f>IF(Team!B14="","",Team!B14)</f>
        <v>38729</v>
      </c>
      <c r="C14" s="2" t="str">
        <f>IF(Team!C14="","",Team!C14)</f>
        <v>Bridgport</v>
      </c>
      <c r="D14" s="2">
        <v>12</v>
      </c>
      <c r="E14" s="2">
        <v>10</v>
      </c>
      <c r="F14" s="45">
        <f t="shared" si="0"/>
        <v>83.33333333333334</v>
      </c>
      <c r="G14" s="2">
        <v>10</v>
      </c>
      <c r="H14" s="2">
        <v>3</v>
      </c>
      <c r="I14" s="45">
        <f t="shared" si="1"/>
        <v>30</v>
      </c>
      <c r="J14" s="2">
        <v>0</v>
      </c>
      <c r="K14" s="2">
        <v>0</v>
      </c>
      <c r="L14" s="45">
        <f t="shared" si="2"/>
        <v>100</v>
      </c>
      <c r="M14" s="52">
        <f>E14*2+H14*1+K14*3</f>
        <v>23</v>
      </c>
      <c r="N14" s="2">
        <v>6</v>
      </c>
      <c r="O14" s="10">
        <v>5</v>
      </c>
      <c r="P14" s="2">
        <v>1</v>
      </c>
      <c r="Q14" s="2">
        <v>0</v>
      </c>
      <c r="R14" s="2">
        <v>9</v>
      </c>
      <c r="S14" s="2"/>
    </row>
    <row r="15" spans="1:19" ht="12.75">
      <c r="A15" s="2">
        <v>12</v>
      </c>
      <c r="B15" s="14">
        <f>IF(Team!B15="","",Team!B15)</f>
        <v>38731</v>
      </c>
      <c r="C15" s="2" t="str">
        <f>IF(Team!C15="","",Team!C15)</f>
        <v>Graydon</v>
      </c>
      <c r="D15" s="2">
        <v>12</v>
      </c>
      <c r="E15" s="2">
        <v>6</v>
      </c>
      <c r="F15" s="45">
        <f t="shared" si="0"/>
        <v>50</v>
      </c>
      <c r="G15" s="2">
        <v>2</v>
      </c>
      <c r="H15" s="2">
        <v>1</v>
      </c>
      <c r="I15" s="45">
        <f t="shared" si="1"/>
        <v>50</v>
      </c>
      <c r="J15" s="2">
        <v>0</v>
      </c>
      <c r="K15" s="2">
        <v>0</v>
      </c>
      <c r="L15" s="45">
        <f t="shared" si="2"/>
        <v>100</v>
      </c>
      <c r="M15" s="52">
        <f t="shared" si="3"/>
        <v>13</v>
      </c>
      <c r="N15" s="2">
        <v>2</v>
      </c>
      <c r="O15" s="10">
        <v>0</v>
      </c>
      <c r="P15" s="2">
        <v>3</v>
      </c>
      <c r="Q15" s="2">
        <v>2</v>
      </c>
      <c r="R15" s="2">
        <v>5</v>
      </c>
      <c r="S15" s="2"/>
    </row>
    <row r="16" spans="1:19" ht="12.75">
      <c r="A16" s="2">
        <v>13</v>
      </c>
      <c r="B16" s="14">
        <f>IF(Team!B16="","",Team!B16)</f>
        <v>38734</v>
      </c>
      <c r="C16" s="2" t="str">
        <f>IF(Team!C16="","",Team!C16)</f>
        <v>Smithwall</v>
      </c>
      <c r="D16" s="2">
        <v>0</v>
      </c>
      <c r="E16" s="2">
        <v>0</v>
      </c>
      <c r="F16" s="45">
        <f t="shared" si="0"/>
        <v>100</v>
      </c>
      <c r="G16" s="2">
        <v>0</v>
      </c>
      <c r="H16" s="2">
        <v>0</v>
      </c>
      <c r="I16" s="45">
        <f t="shared" si="1"/>
        <v>100</v>
      </c>
      <c r="J16" s="2">
        <v>0</v>
      </c>
      <c r="K16" s="2">
        <v>0</v>
      </c>
      <c r="L16" s="45">
        <f t="shared" si="2"/>
        <v>100</v>
      </c>
      <c r="M16" s="52">
        <f t="shared" si="3"/>
        <v>0</v>
      </c>
      <c r="N16" s="2">
        <v>0</v>
      </c>
      <c r="O16" s="10">
        <v>0</v>
      </c>
      <c r="P16" s="2">
        <v>0</v>
      </c>
      <c r="Q16" s="2">
        <v>0</v>
      </c>
      <c r="R16" s="2">
        <v>0</v>
      </c>
      <c r="S16" s="2" t="s">
        <v>41</v>
      </c>
    </row>
    <row r="17" spans="1:19" ht="12.75">
      <c r="A17" s="2">
        <v>14</v>
      </c>
      <c r="B17" s="14">
        <f>IF(Team!B17="","",Team!B17)</f>
        <v>38736</v>
      </c>
      <c r="C17" s="2" t="str">
        <f>IF(Team!C17="","",Team!C17)</f>
        <v>Brunswick</v>
      </c>
      <c r="D17" s="2">
        <v>9</v>
      </c>
      <c r="E17" s="2">
        <v>2</v>
      </c>
      <c r="F17" s="45">
        <f t="shared" si="0"/>
        <v>22.22222222222222</v>
      </c>
      <c r="G17" s="2">
        <v>8</v>
      </c>
      <c r="H17" s="2">
        <v>1</v>
      </c>
      <c r="I17" s="45">
        <f t="shared" si="1"/>
        <v>12.5</v>
      </c>
      <c r="J17" s="2">
        <v>0</v>
      </c>
      <c r="K17" s="2">
        <v>0</v>
      </c>
      <c r="L17" s="45">
        <f t="shared" si="2"/>
        <v>100</v>
      </c>
      <c r="M17" s="52">
        <f t="shared" si="3"/>
        <v>5</v>
      </c>
      <c r="N17" s="2">
        <v>2</v>
      </c>
      <c r="O17" s="10">
        <v>0</v>
      </c>
      <c r="P17" s="2">
        <v>6</v>
      </c>
      <c r="Q17" s="2">
        <v>1</v>
      </c>
      <c r="R17" s="2">
        <v>3</v>
      </c>
      <c r="S17" s="2"/>
    </row>
    <row r="18" spans="1:19" ht="12.75">
      <c r="A18" s="2">
        <v>15</v>
      </c>
      <c r="B18" s="14">
        <f>IF(Team!B18="","",Team!B18)</f>
        <v>38745</v>
      </c>
      <c r="C18" s="2" t="str">
        <f>IF(Team!C18="","",Team!C18)</f>
        <v>Augusta</v>
      </c>
      <c r="D18" s="2">
        <v>10</v>
      </c>
      <c r="E18" s="2">
        <v>4</v>
      </c>
      <c r="F18" s="45">
        <f t="shared" si="0"/>
        <v>40</v>
      </c>
      <c r="G18" s="2">
        <v>11</v>
      </c>
      <c r="H18" s="2">
        <v>9</v>
      </c>
      <c r="I18" s="45">
        <f t="shared" si="1"/>
        <v>81.81818181818183</v>
      </c>
      <c r="J18" s="2">
        <v>2</v>
      </c>
      <c r="K18" s="2">
        <v>1</v>
      </c>
      <c r="L18" s="45">
        <f t="shared" si="2"/>
        <v>50</v>
      </c>
      <c r="M18" s="52">
        <f t="shared" si="3"/>
        <v>20</v>
      </c>
      <c r="N18" s="2">
        <v>2</v>
      </c>
      <c r="O18" s="10">
        <v>0</v>
      </c>
      <c r="P18" s="2">
        <v>0</v>
      </c>
      <c r="Q18" s="2">
        <v>4</v>
      </c>
      <c r="R18" s="2">
        <v>8</v>
      </c>
      <c r="S18" s="2"/>
    </row>
    <row r="19" spans="1:19" ht="12.75">
      <c r="A19" s="2">
        <v>16</v>
      </c>
      <c r="B19" s="14">
        <f>IF(Team!B19="","",Team!B19)</f>
        <v>38750</v>
      </c>
      <c r="C19" s="2" t="str">
        <f>IF(Team!C19="","",Team!C19)</f>
        <v>Dodsville</v>
      </c>
      <c r="D19" s="2">
        <v>5</v>
      </c>
      <c r="E19" s="2">
        <v>4</v>
      </c>
      <c r="F19" s="45">
        <f t="shared" si="0"/>
        <v>80</v>
      </c>
      <c r="G19" s="2">
        <v>0</v>
      </c>
      <c r="H19" s="2">
        <v>0</v>
      </c>
      <c r="I19" s="45">
        <f t="shared" si="1"/>
        <v>100</v>
      </c>
      <c r="J19" s="2">
        <v>0</v>
      </c>
      <c r="K19" s="2">
        <v>0</v>
      </c>
      <c r="L19" s="45">
        <f t="shared" si="2"/>
        <v>100</v>
      </c>
      <c r="M19" s="52">
        <f>E19*2+H19*1+K19*3</f>
        <v>8</v>
      </c>
      <c r="N19" s="2">
        <v>4</v>
      </c>
      <c r="O19" s="10">
        <v>1</v>
      </c>
      <c r="P19" s="2">
        <v>7</v>
      </c>
      <c r="Q19" s="2">
        <v>5</v>
      </c>
      <c r="R19" s="2">
        <v>6</v>
      </c>
      <c r="S19" s="2"/>
    </row>
    <row r="20" spans="1:19" ht="12.75">
      <c r="A20" s="2">
        <v>17</v>
      </c>
      <c r="B20" s="14">
        <f>IF(Team!B20="","",Team!B20)</f>
        <v>38749</v>
      </c>
      <c r="C20" s="2" t="str">
        <f>IF(Team!C20="","",Team!C20)</f>
        <v>Portland</v>
      </c>
      <c r="D20" s="2">
        <v>4</v>
      </c>
      <c r="E20" s="2">
        <v>1</v>
      </c>
      <c r="F20" s="45">
        <f t="shared" si="0"/>
        <v>25</v>
      </c>
      <c r="G20" s="2">
        <v>0</v>
      </c>
      <c r="H20" s="2">
        <v>0</v>
      </c>
      <c r="I20" s="45">
        <f t="shared" si="1"/>
        <v>100</v>
      </c>
      <c r="J20" s="2">
        <v>0</v>
      </c>
      <c r="K20" s="2">
        <v>0</v>
      </c>
      <c r="L20" s="45">
        <f t="shared" si="2"/>
        <v>100</v>
      </c>
      <c r="M20" s="52">
        <f t="shared" si="3"/>
        <v>2</v>
      </c>
      <c r="N20" s="2">
        <v>2</v>
      </c>
      <c r="O20" s="10">
        <v>0</v>
      </c>
      <c r="P20" s="2">
        <v>6</v>
      </c>
      <c r="Q20" s="2">
        <v>3</v>
      </c>
      <c r="R20" s="2">
        <v>3</v>
      </c>
      <c r="S20" s="2"/>
    </row>
    <row r="21" spans="1:19" ht="12.75">
      <c r="A21" s="2">
        <v>18</v>
      </c>
      <c r="B21" s="14">
        <v>38755</v>
      </c>
      <c r="C21" s="2" t="s">
        <v>44</v>
      </c>
      <c r="D21" s="2">
        <v>8</v>
      </c>
      <c r="E21" s="2">
        <v>4</v>
      </c>
      <c r="F21" s="45">
        <f t="shared" si="0"/>
        <v>50</v>
      </c>
      <c r="G21" s="2">
        <v>12</v>
      </c>
      <c r="H21" s="2">
        <v>4</v>
      </c>
      <c r="I21" s="45">
        <f t="shared" si="1"/>
        <v>33.333333333333336</v>
      </c>
      <c r="J21" s="2">
        <v>0</v>
      </c>
      <c r="K21" s="2">
        <v>0</v>
      </c>
      <c r="L21" s="45">
        <f t="shared" si="2"/>
        <v>100</v>
      </c>
      <c r="M21" s="52">
        <f t="shared" si="3"/>
        <v>12</v>
      </c>
      <c r="N21" s="2">
        <v>4</v>
      </c>
      <c r="O21" s="10">
        <v>4</v>
      </c>
      <c r="P21" s="2">
        <v>4</v>
      </c>
      <c r="Q21" s="2">
        <v>1</v>
      </c>
      <c r="R21" s="2">
        <v>4</v>
      </c>
      <c r="S21" s="2"/>
    </row>
    <row r="22" spans="1:19" ht="12.75">
      <c r="A22" s="2">
        <v>19</v>
      </c>
      <c r="B22" s="14">
        <v>38757</v>
      </c>
      <c r="C22" s="2" t="s">
        <v>45</v>
      </c>
      <c r="D22" s="2">
        <v>9</v>
      </c>
      <c r="E22" s="2">
        <v>2</v>
      </c>
      <c r="F22" s="45">
        <f t="shared" si="0"/>
        <v>22.22222222222222</v>
      </c>
      <c r="G22" s="2">
        <v>6</v>
      </c>
      <c r="H22" s="2">
        <v>5</v>
      </c>
      <c r="I22" s="45">
        <f t="shared" si="1"/>
        <v>83.33333333333334</v>
      </c>
      <c r="J22" s="2">
        <v>1</v>
      </c>
      <c r="K22" s="2">
        <v>0</v>
      </c>
      <c r="L22" s="45">
        <f t="shared" si="2"/>
        <v>0</v>
      </c>
      <c r="M22" s="52">
        <f t="shared" si="3"/>
        <v>9</v>
      </c>
      <c r="N22" s="2">
        <v>2</v>
      </c>
      <c r="O22" s="10">
        <v>2</v>
      </c>
      <c r="P22" s="2">
        <v>5</v>
      </c>
      <c r="Q22" s="2">
        <v>2</v>
      </c>
      <c r="R22" s="2">
        <v>6</v>
      </c>
      <c r="S22" s="2"/>
    </row>
    <row r="23" spans="1:19" ht="12.75">
      <c r="A23" s="2">
        <v>20</v>
      </c>
      <c r="B23" s="14">
        <f>IF(Team!B23="","",Team!B23)</f>
        <v>38762</v>
      </c>
      <c r="C23" s="2" t="str">
        <f>IF(Team!C23="","",Team!C23)</f>
        <v>Carterton</v>
      </c>
      <c r="D23" s="2">
        <v>8</v>
      </c>
      <c r="E23" s="2">
        <v>3</v>
      </c>
      <c r="F23" s="45">
        <f t="shared" si="0"/>
        <v>37.5</v>
      </c>
      <c r="G23" s="2">
        <v>6</v>
      </c>
      <c r="H23" s="2">
        <v>5</v>
      </c>
      <c r="I23" s="45">
        <f t="shared" si="1"/>
        <v>83.33333333333334</v>
      </c>
      <c r="J23" s="2">
        <v>0</v>
      </c>
      <c r="K23" s="2">
        <v>0</v>
      </c>
      <c r="L23" s="45">
        <f t="shared" si="2"/>
        <v>100</v>
      </c>
      <c r="M23" s="52">
        <f t="shared" si="3"/>
        <v>11</v>
      </c>
      <c r="N23" s="2">
        <v>1</v>
      </c>
      <c r="O23" s="10">
        <v>2</v>
      </c>
      <c r="P23" s="2">
        <v>5</v>
      </c>
      <c r="Q23" s="2">
        <v>2</v>
      </c>
      <c r="R23" s="2">
        <v>6</v>
      </c>
      <c r="S23" s="2"/>
    </row>
    <row r="24" spans="1:19" ht="12.75">
      <c r="A24" s="2">
        <v>24</v>
      </c>
      <c r="B24" s="14">
        <f>IF(Team!B24="","",Team!B24)</f>
      </c>
      <c r="C24" s="2">
        <f>IF(Team!C24="","",Team!C24)</f>
      </c>
      <c r="D24" s="2">
        <v>0</v>
      </c>
      <c r="E24" s="2">
        <v>0</v>
      </c>
      <c r="F24" s="45">
        <f t="shared" si="0"/>
        <v>100</v>
      </c>
      <c r="G24" s="2">
        <v>0</v>
      </c>
      <c r="H24" s="2">
        <v>0</v>
      </c>
      <c r="I24" s="45">
        <f t="shared" si="1"/>
        <v>100</v>
      </c>
      <c r="J24" s="2">
        <v>0</v>
      </c>
      <c r="K24" s="2">
        <v>0</v>
      </c>
      <c r="L24" s="45">
        <f t="shared" si="2"/>
        <v>100</v>
      </c>
      <c r="M24" s="52">
        <f t="shared" si="3"/>
        <v>0</v>
      </c>
      <c r="N24" s="2">
        <v>0</v>
      </c>
      <c r="O24" s="10">
        <v>0</v>
      </c>
      <c r="P24" s="2">
        <v>0</v>
      </c>
      <c r="Q24" s="2">
        <v>0</v>
      </c>
      <c r="R24" s="2">
        <v>0</v>
      </c>
      <c r="S24" s="2"/>
    </row>
    <row r="25" spans="1:19" ht="12.75">
      <c r="A25" s="2">
        <v>25</v>
      </c>
      <c r="B25" s="14">
        <f>IF(Team!B25="","",Team!B25)</f>
      </c>
      <c r="C25" s="2">
        <f>IF(Team!C25="","",Team!C25)</f>
      </c>
      <c r="D25" s="2">
        <v>0</v>
      </c>
      <c r="E25" s="2">
        <v>0</v>
      </c>
      <c r="F25" s="45">
        <f t="shared" si="0"/>
        <v>100</v>
      </c>
      <c r="G25" s="2">
        <v>0</v>
      </c>
      <c r="H25" s="2">
        <v>0</v>
      </c>
      <c r="I25" s="45">
        <f t="shared" si="1"/>
        <v>100</v>
      </c>
      <c r="J25" s="2">
        <v>0</v>
      </c>
      <c r="K25" s="2">
        <v>0</v>
      </c>
      <c r="L25" s="45">
        <f t="shared" si="2"/>
        <v>100</v>
      </c>
      <c r="M25" s="52">
        <f t="shared" si="3"/>
        <v>0</v>
      </c>
      <c r="N25" s="2">
        <v>0</v>
      </c>
      <c r="O25" s="10">
        <v>0</v>
      </c>
      <c r="P25" s="2">
        <v>0</v>
      </c>
      <c r="Q25" s="2">
        <v>0</v>
      </c>
      <c r="R25" s="2">
        <v>0</v>
      </c>
      <c r="S25" s="2"/>
    </row>
    <row r="26" spans="1:19" ht="12.75">
      <c r="A26" s="2">
        <v>26</v>
      </c>
      <c r="B26" s="14">
        <f>IF(Team!B26="","",Team!B26)</f>
      </c>
      <c r="C26" s="2">
        <f>IF(Team!C26="","",Team!C26)</f>
      </c>
      <c r="D26" s="2">
        <v>0</v>
      </c>
      <c r="E26" s="2">
        <v>0</v>
      </c>
      <c r="F26" s="45">
        <f t="shared" si="0"/>
        <v>100</v>
      </c>
      <c r="G26" s="2">
        <v>0</v>
      </c>
      <c r="H26" s="2">
        <v>0</v>
      </c>
      <c r="I26" s="45">
        <f t="shared" si="1"/>
        <v>100</v>
      </c>
      <c r="J26" s="2">
        <v>0</v>
      </c>
      <c r="K26" s="2">
        <v>0</v>
      </c>
      <c r="L26" s="45">
        <f t="shared" si="2"/>
        <v>100</v>
      </c>
      <c r="M26" s="52">
        <f t="shared" si="3"/>
        <v>0</v>
      </c>
      <c r="N26" s="2">
        <v>0</v>
      </c>
      <c r="O26" s="10">
        <v>0</v>
      </c>
      <c r="P26" s="2">
        <v>0</v>
      </c>
      <c r="Q26" s="2">
        <v>0</v>
      </c>
      <c r="R26" s="2">
        <v>0</v>
      </c>
      <c r="S26" s="2"/>
    </row>
    <row r="27" spans="1:19" ht="12.75">
      <c r="A27" s="2">
        <v>27</v>
      </c>
      <c r="B27" s="14">
        <f>IF(Team!B27="","",Team!B27)</f>
      </c>
      <c r="C27" s="2">
        <f>IF(Team!C27="","",Team!C27)</f>
      </c>
      <c r="D27" s="2">
        <v>0</v>
      </c>
      <c r="E27" s="2">
        <v>0</v>
      </c>
      <c r="F27" s="45">
        <f t="shared" si="0"/>
        <v>100</v>
      </c>
      <c r="G27" s="2">
        <v>0</v>
      </c>
      <c r="H27" s="2">
        <v>0</v>
      </c>
      <c r="I27" s="45">
        <f t="shared" si="1"/>
        <v>100</v>
      </c>
      <c r="J27" s="2">
        <v>0</v>
      </c>
      <c r="K27" s="2">
        <v>0</v>
      </c>
      <c r="L27" s="45">
        <f t="shared" si="2"/>
        <v>100</v>
      </c>
      <c r="M27" s="52">
        <f t="shared" si="3"/>
        <v>0</v>
      </c>
      <c r="N27" s="2">
        <v>0</v>
      </c>
      <c r="O27" s="10">
        <v>0</v>
      </c>
      <c r="P27" s="2">
        <v>0</v>
      </c>
      <c r="Q27" s="2">
        <v>0</v>
      </c>
      <c r="R27" s="2">
        <v>0</v>
      </c>
      <c r="S27" s="2"/>
    </row>
    <row r="28" spans="1:19" ht="12.75">
      <c r="A28" s="2">
        <v>28</v>
      </c>
      <c r="B28" s="14">
        <f>IF(Team!B28="","",Team!B28)</f>
      </c>
      <c r="C28" s="2">
        <f>IF(Team!C28="","",Team!C28)</f>
      </c>
      <c r="D28" s="2">
        <v>0</v>
      </c>
      <c r="E28" s="2">
        <v>0</v>
      </c>
      <c r="F28" s="45">
        <f t="shared" si="0"/>
        <v>100</v>
      </c>
      <c r="G28" s="2">
        <v>0</v>
      </c>
      <c r="H28" s="2">
        <v>0</v>
      </c>
      <c r="I28" s="45">
        <f t="shared" si="1"/>
        <v>100</v>
      </c>
      <c r="J28" s="2">
        <v>0</v>
      </c>
      <c r="K28" s="2">
        <v>0</v>
      </c>
      <c r="L28" s="45">
        <f t="shared" si="2"/>
        <v>100</v>
      </c>
      <c r="M28" s="52">
        <f>E28*2+H28*1+K28*3</f>
        <v>0</v>
      </c>
      <c r="N28" s="2">
        <v>0</v>
      </c>
      <c r="O28" s="10">
        <v>0</v>
      </c>
      <c r="P28" s="2">
        <v>0</v>
      </c>
      <c r="Q28" s="2">
        <v>0</v>
      </c>
      <c r="R28" s="2">
        <v>0</v>
      </c>
      <c r="S28" s="2"/>
    </row>
    <row r="29" spans="1:19" ht="12.75">
      <c r="A29" s="2">
        <v>29</v>
      </c>
      <c r="B29" s="2">
        <f>IF(Team!B29="","",Team!B29)</f>
      </c>
      <c r="C29" s="2">
        <f>IF(Team!C29="","",Team!C29)</f>
      </c>
      <c r="D29" s="2">
        <v>0</v>
      </c>
      <c r="E29" s="2">
        <v>0</v>
      </c>
      <c r="F29" s="45">
        <f t="shared" si="0"/>
        <v>100</v>
      </c>
      <c r="G29" s="2">
        <v>0</v>
      </c>
      <c r="H29" s="2">
        <v>0</v>
      </c>
      <c r="I29" s="45">
        <f t="shared" si="1"/>
        <v>100</v>
      </c>
      <c r="J29" s="2">
        <v>0</v>
      </c>
      <c r="K29" s="2">
        <v>0</v>
      </c>
      <c r="L29" s="45">
        <f t="shared" si="2"/>
        <v>100</v>
      </c>
      <c r="M29" s="52">
        <f t="shared" si="3"/>
        <v>0</v>
      </c>
      <c r="N29" s="2">
        <v>0</v>
      </c>
      <c r="O29" s="10">
        <v>0</v>
      </c>
      <c r="P29" s="2">
        <v>0</v>
      </c>
      <c r="Q29" s="2">
        <v>0</v>
      </c>
      <c r="R29" s="2">
        <v>0</v>
      </c>
      <c r="S29" s="2"/>
    </row>
    <row r="30" spans="1:19" ht="12.75">
      <c r="A30" s="2">
        <v>30</v>
      </c>
      <c r="B30" s="2">
        <f>IF(Team!B30="","",Team!B30)</f>
      </c>
      <c r="C30" s="2">
        <f>IF(Team!C30="","",Team!C30)</f>
      </c>
      <c r="D30" s="2">
        <v>0</v>
      </c>
      <c r="E30" s="2">
        <v>0</v>
      </c>
      <c r="F30" s="45">
        <f t="shared" si="0"/>
        <v>100</v>
      </c>
      <c r="G30" s="2">
        <v>0</v>
      </c>
      <c r="H30" s="2">
        <v>0</v>
      </c>
      <c r="I30" s="45">
        <f t="shared" si="1"/>
        <v>100</v>
      </c>
      <c r="J30" s="2">
        <v>0</v>
      </c>
      <c r="K30" s="2">
        <v>0</v>
      </c>
      <c r="L30" s="45">
        <f t="shared" si="2"/>
        <v>100</v>
      </c>
      <c r="M30" s="52">
        <f t="shared" si="3"/>
        <v>0</v>
      </c>
      <c r="N30" s="2">
        <v>0</v>
      </c>
      <c r="O30" s="10">
        <v>0</v>
      </c>
      <c r="P30" s="2">
        <v>0</v>
      </c>
      <c r="Q30" s="2">
        <v>0</v>
      </c>
      <c r="R30" s="2">
        <v>0</v>
      </c>
      <c r="S30" s="2"/>
    </row>
    <row r="31" spans="1:19" ht="12.75">
      <c r="A31" s="2">
        <v>31</v>
      </c>
      <c r="B31" s="2">
        <f>IF(Team!B31="","",Team!B31)</f>
      </c>
      <c r="C31" s="2">
        <f>IF(Team!C31="","",Team!C31)</f>
      </c>
      <c r="D31" s="2">
        <v>0</v>
      </c>
      <c r="E31" s="2">
        <v>0</v>
      </c>
      <c r="F31" s="45">
        <f t="shared" si="0"/>
        <v>100</v>
      </c>
      <c r="G31" s="2">
        <v>0</v>
      </c>
      <c r="H31" s="2">
        <v>0</v>
      </c>
      <c r="I31" s="45">
        <f t="shared" si="1"/>
        <v>100</v>
      </c>
      <c r="J31" s="2">
        <v>0</v>
      </c>
      <c r="K31" s="2">
        <v>0</v>
      </c>
      <c r="L31" s="45">
        <f t="shared" si="2"/>
        <v>100</v>
      </c>
      <c r="M31" s="52">
        <f t="shared" si="3"/>
        <v>0</v>
      </c>
      <c r="N31" s="2">
        <v>0</v>
      </c>
      <c r="O31" s="10">
        <v>0</v>
      </c>
      <c r="P31" s="2">
        <v>0</v>
      </c>
      <c r="Q31" s="2">
        <v>0</v>
      </c>
      <c r="R31" s="2">
        <v>0</v>
      </c>
      <c r="S31" s="2"/>
    </row>
    <row r="32" spans="1:19" ht="13.5" thickBot="1">
      <c r="A32" s="16">
        <v>32</v>
      </c>
      <c r="B32" s="16">
        <f>IF(Team!B32="","",Team!B32)</f>
      </c>
      <c r="C32" s="16">
        <f>IF(Team!C32="","",Team!C32)</f>
      </c>
      <c r="D32" s="16">
        <v>0</v>
      </c>
      <c r="E32" s="16">
        <v>0</v>
      </c>
      <c r="F32" s="45">
        <f t="shared" si="0"/>
        <v>100</v>
      </c>
      <c r="G32" s="16">
        <v>0</v>
      </c>
      <c r="H32" s="16">
        <v>0</v>
      </c>
      <c r="I32" s="45">
        <f t="shared" si="1"/>
        <v>100</v>
      </c>
      <c r="J32" s="16">
        <v>0</v>
      </c>
      <c r="K32" s="16">
        <v>0</v>
      </c>
      <c r="L32" s="45">
        <f t="shared" si="2"/>
        <v>100</v>
      </c>
      <c r="M32" s="52">
        <f t="shared" si="3"/>
        <v>0</v>
      </c>
      <c r="N32" s="16">
        <v>0</v>
      </c>
      <c r="O32" s="17">
        <v>0</v>
      </c>
      <c r="P32" s="16">
        <v>0</v>
      </c>
      <c r="Q32" s="16">
        <v>0</v>
      </c>
      <c r="R32" s="16">
        <v>0</v>
      </c>
      <c r="S32" s="2"/>
    </row>
    <row r="33" spans="1:19" ht="13.5" thickBot="1">
      <c r="A33" s="23"/>
      <c r="B33" s="34"/>
      <c r="C33" s="35"/>
      <c r="D33" s="18" t="s">
        <v>17</v>
      </c>
      <c r="E33" s="19"/>
      <c r="F33" s="44"/>
      <c r="G33" s="18" t="s">
        <v>18</v>
      </c>
      <c r="H33" s="19"/>
      <c r="I33" s="44"/>
      <c r="J33" s="18" t="s">
        <v>19</v>
      </c>
      <c r="K33" s="19"/>
      <c r="L33" s="44"/>
      <c r="M33" s="21" t="s">
        <v>26</v>
      </c>
      <c r="N33" s="21" t="s">
        <v>20</v>
      </c>
      <c r="O33" s="21" t="s">
        <v>21</v>
      </c>
      <c r="P33" s="21" t="s">
        <v>14</v>
      </c>
      <c r="Q33" s="22" t="s">
        <v>22</v>
      </c>
      <c r="R33" s="22" t="s">
        <v>39</v>
      </c>
      <c r="S33" s="15"/>
    </row>
    <row r="34" spans="1:19" ht="13.5" thickBot="1">
      <c r="A34" s="33"/>
      <c r="B34" s="36" t="s">
        <v>2</v>
      </c>
      <c r="C34" s="37"/>
      <c r="D34" s="48">
        <f>SUM(D4:D32)</f>
        <v>178</v>
      </c>
      <c r="E34" s="49">
        <f>SUM(E4:E32)</f>
        <v>72</v>
      </c>
      <c r="F34" s="46">
        <f>IF(D34=0,1,(100/D34)*(E34))</f>
        <v>40.449438202247194</v>
      </c>
      <c r="G34" s="48">
        <f>SUM(G4:G32)</f>
        <v>125</v>
      </c>
      <c r="H34" s="48">
        <f>SUM(H4:H32)</f>
        <v>67</v>
      </c>
      <c r="I34" s="46">
        <f>IF(G34=0,1,(100/G34)*(H34))</f>
        <v>53.6</v>
      </c>
      <c r="J34" s="20">
        <f>SUM(J4:J32)</f>
        <v>3</v>
      </c>
      <c r="K34" s="48">
        <f>SUM(K4:K32)</f>
        <v>1</v>
      </c>
      <c r="L34" s="46">
        <f>IF(J34=0,1,(100/J34)*(K34))</f>
        <v>33.333333333333336</v>
      </c>
      <c r="M34" s="50">
        <f aca="true" t="shared" si="4" ref="M34:R34">SUM(M4:M32)</f>
        <v>214</v>
      </c>
      <c r="N34" s="50">
        <f t="shared" si="4"/>
        <v>54</v>
      </c>
      <c r="O34" s="50">
        <f t="shared" si="4"/>
        <v>20</v>
      </c>
      <c r="P34" s="50">
        <f t="shared" si="4"/>
        <v>60</v>
      </c>
      <c r="Q34" s="51">
        <f t="shared" si="4"/>
        <v>36</v>
      </c>
      <c r="R34" s="51">
        <f t="shared" si="4"/>
        <v>87</v>
      </c>
      <c r="S34" s="15"/>
    </row>
    <row r="35" spans="1:19" ht="13.5" thickBot="1">
      <c r="A35" s="3"/>
      <c r="B35" s="3"/>
      <c r="C35" s="24"/>
      <c r="D35" s="24"/>
      <c r="E35" s="24"/>
      <c r="F35" s="24"/>
      <c r="G35" s="3"/>
      <c r="H35" s="3"/>
      <c r="I35" s="3"/>
      <c r="J35" s="3"/>
      <c r="K35" s="3"/>
      <c r="L35" s="3"/>
      <c r="M35" s="3"/>
      <c r="N35" s="3"/>
      <c r="O35" s="9"/>
      <c r="P35" s="3"/>
      <c r="Q35" s="3"/>
      <c r="R35" s="3"/>
      <c r="S35" s="2"/>
    </row>
    <row r="36" spans="1:19" ht="13.5" thickBot="1">
      <c r="A36" s="2"/>
      <c r="B36" s="10"/>
      <c r="C36" s="27"/>
      <c r="D36" s="25" t="s">
        <v>25</v>
      </c>
      <c r="E36" s="25" t="s">
        <v>26</v>
      </c>
      <c r="F36" s="26" t="s">
        <v>27</v>
      </c>
      <c r="G36" s="15"/>
      <c r="H36" s="2"/>
      <c r="I36" s="2"/>
      <c r="J36" s="2"/>
      <c r="K36" s="2"/>
      <c r="L36" s="27"/>
      <c r="M36" s="25" t="s">
        <v>25</v>
      </c>
      <c r="N36" s="25" t="s">
        <v>20</v>
      </c>
      <c r="O36" s="26" t="s">
        <v>35</v>
      </c>
      <c r="P36" s="2"/>
      <c r="Q36" s="2"/>
      <c r="R36" s="2"/>
      <c r="S36" s="2"/>
    </row>
    <row r="37" spans="1:19" ht="13.5" thickBot="1">
      <c r="A37" s="2"/>
      <c r="B37" s="10"/>
      <c r="C37" s="28" t="s">
        <v>24</v>
      </c>
      <c r="D37" s="7">
        <v>18</v>
      </c>
      <c r="E37" s="7">
        <f>M34</f>
        <v>214</v>
      </c>
      <c r="F37" s="47">
        <f>(E37/D37)</f>
        <v>11.88888888888889</v>
      </c>
      <c r="G37" s="15"/>
      <c r="H37" s="2"/>
      <c r="I37" s="2"/>
      <c r="J37" s="2"/>
      <c r="K37" s="2"/>
      <c r="L37" s="28"/>
      <c r="M37" s="7">
        <f>D37</f>
        <v>18</v>
      </c>
      <c r="N37" s="7">
        <f>N34</f>
        <v>54</v>
      </c>
      <c r="O37" s="47">
        <f>(N37/M37)</f>
        <v>3</v>
      </c>
      <c r="P37" s="2"/>
      <c r="Q37" s="2"/>
      <c r="R37" s="2"/>
      <c r="S37" s="2"/>
    </row>
    <row r="38" ht="13.5" thickBot="1"/>
    <row r="39" spans="3:5" ht="13.5" thickBot="1">
      <c r="C39" s="29" t="s">
        <v>28</v>
      </c>
      <c r="D39" s="40"/>
      <c r="E39" s="28">
        <f>SUM(E40:E43)</f>
        <v>0</v>
      </c>
    </row>
    <row r="40" spans="3:5" ht="12.75">
      <c r="C40" s="30" t="s">
        <v>29</v>
      </c>
      <c r="D40" s="2"/>
      <c r="E40" s="41"/>
    </row>
    <row r="41" spans="3:5" ht="12.75">
      <c r="C41" s="30" t="s">
        <v>30</v>
      </c>
      <c r="D41" s="2"/>
      <c r="E41" s="31"/>
    </row>
    <row r="42" spans="3:5" ht="12.75">
      <c r="C42" s="30" t="s">
        <v>31</v>
      </c>
      <c r="D42" s="2"/>
      <c r="E42" s="31"/>
    </row>
    <row r="43" spans="3:5" ht="12.75">
      <c r="C43" s="30" t="s">
        <v>32</v>
      </c>
      <c r="D43" s="2"/>
      <c r="E43" s="31"/>
    </row>
    <row r="44" spans="3:5" ht="12.75">
      <c r="C44" s="30"/>
      <c r="D44" s="2"/>
      <c r="E44" s="31"/>
    </row>
    <row r="45" spans="3:5" ht="13.5" thickBot="1">
      <c r="C45" s="32" t="s">
        <v>33</v>
      </c>
      <c r="D45" s="16"/>
      <c r="E45" s="31"/>
    </row>
    <row r="46" spans="3:5" ht="13.5" thickBot="1">
      <c r="C46" s="38" t="s">
        <v>34</v>
      </c>
      <c r="D46" s="28">
        <f>1000-E39</f>
        <v>1000</v>
      </c>
      <c r="E46" s="39"/>
    </row>
  </sheetData>
  <mergeCells count="1">
    <mergeCell ref="D1:I1"/>
  </mergeCells>
  <printOptions/>
  <pageMargins left="0.75" right="0.25" top="0.49" bottom="1" header="0.5" footer="0.5"/>
  <pageSetup fitToHeight="1" fitToWidth="1" horizontalDpi="1200" verticalDpi="12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115" zoomScaleNormal="115" workbookViewId="0" topLeftCell="A1">
      <selection activeCell="D1" sqref="D1:I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2.7109375" style="0" customWidth="1"/>
    <col min="4" max="5" width="5.7109375" style="0" customWidth="1"/>
    <col min="6" max="6" width="6.7109375" style="0" customWidth="1"/>
    <col min="7" max="8" width="5.7109375" style="0" customWidth="1"/>
    <col min="9" max="9" width="6.7109375" style="0" customWidth="1"/>
    <col min="10" max="11" width="5.7109375" style="0" customWidth="1"/>
    <col min="12" max="17" width="6.7109375" style="0" customWidth="1"/>
    <col min="18" max="18" width="10.140625" style="0" customWidth="1"/>
    <col min="19" max="19" width="34.7109375" style="0" customWidth="1"/>
  </cols>
  <sheetData>
    <row r="1" spans="1:19" ht="18.75" thickBot="1">
      <c r="A1" s="1" t="s">
        <v>36</v>
      </c>
      <c r="D1" s="67" t="s">
        <v>66</v>
      </c>
      <c r="E1" s="67"/>
      <c r="F1" s="67"/>
      <c r="G1" s="67"/>
      <c r="H1" s="67"/>
      <c r="I1" s="67"/>
      <c r="Q1" s="42"/>
      <c r="R1" s="42" t="s">
        <v>37</v>
      </c>
      <c r="S1" s="43" t="s">
        <v>38</v>
      </c>
    </row>
    <row r="2" ht="13.5" thickBot="1"/>
    <row r="3" spans="1:19" ht="13.5" thickBot="1">
      <c r="A3" s="7" t="s">
        <v>23</v>
      </c>
      <c r="B3" s="8" t="s">
        <v>0</v>
      </c>
      <c r="C3" s="7" t="s">
        <v>1</v>
      </c>
      <c r="D3" s="6" t="s">
        <v>5</v>
      </c>
      <c r="E3" s="5" t="s">
        <v>3</v>
      </c>
      <c r="F3" s="5" t="s">
        <v>4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2" t="s">
        <v>42</v>
      </c>
      <c r="N3" s="12" t="s">
        <v>12</v>
      </c>
      <c r="O3" s="13" t="s">
        <v>13</v>
      </c>
      <c r="P3" s="4" t="s">
        <v>14</v>
      </c>
      <c r="Q3" s="5" t="s">
        <v>15</v>
      </c>
      <c r="R3" s="12" t="s">
        <v>40</v>
      </c>
      <c r="S3" s="5" t="s">
        <v>16</v>
      </c>
    </row>
    <row r="4" spans="1:19" ht="12.75">
      <c r="A4" s="3">
        <v>1</v>
      </c>
      <c r="B4" s="11">
        <f>IF(Team!B4="","",Team!B4)</f>
        <v>38687</v>
      </c>
      <c r="C4" s="3" t="str">
        <f>IF(Team!C4="","",Team!C4)</f>
        <v>Bridgport</v>
      </c>
      <c r="D4" s="3">
        <v>3</v>
      </c>
      <c r="E4" s="3">
        <v>0</v>
      </c>
      <c r="F4" s="45">
        <f>IF(D4=0,100,(100/D4)*(E4))</f>
        <v>0</v>
      </c>
      <c r="G4" s="3">
        <v>0</v>
      </c>
      <c r="H4" s="3">
        <v>0</v>
      </c>
      <c r="I4" s="45">
        <f>IF(G4=0,100,(100/G4)*(H4))</f>
        <v>100</v>
      </c>
      <c r="J4" s="3">
        <v>0</v>
      </c>
      <c r="K4" s="3">
        <v>0</v>
      </c>
      <c r="L4" s="45">
        <f>IF(J4=0,100,(100/J4)*(K4))</f>
        <v>100</v>
      </c>
      <c r="M4" s="52">
        <f>E4*2+H4*1+K4*3</f>
        <v>0</v>
      </c>
      <c r="N4" s="3">
        <v>0</v>
      </c>
      <c r="O4" s="9">
        <v>1</v>
      </c>
      <c r="P4" s="3">
        <v>0</v>
      </c>
      <c r="Q4" s="3">
        <v>0</v>
      </c>
      <c r="R4" s="3">
        <v>1</v>
      </c>
      <c r="S4" s="3"/>
    </row>
    <row r="5" spans="1:19" ht="12.75">
      <c r="A5" s="2">
        <v>2</v>
      </c>
      <c r="B5" s="14">
        <f>IF(Team!B5="","",Team!B5)</f>
        <v>38692</v>
      </c>
      <c r="C5" s="2" t="str">
        <f>IF(Team!C5="","",Team!C5)</f>
        <v>Graydon</v>
      </c>
      <c r="D5" s="2">
        <v>0</v>
      </c>
      <c r="E5" s="2">
        <v>0</v>
      </c>
      <c r="F5" s="45">
        <f aca="true" t="shared" si="0" ref="F5:F32">IF(D5=0,100,(100/D5)*(E5))</f>
        <v>100</v>
      </c>
      <c r="G5" s="2">
        <v>0</v>
      </c>
      <c r="H5" s="2">
        <v>0</v>
      </c>
      <c r="I5" s="45">
        <f aca="true" t="shared" si="1" ref="I5:I32">IF(G5=0,100,(100/G5)*(H5))</f>
        <v>100</v>
      </c>
      <c r="J5" s="2">
        <v>0</v>
      </c>
      <c r="K5" s="2">
        <v>0</v>
      </c>
      <c r="L5" s="45">
        <f aca="true" t="shared" si="2" ref="L5:L32">IF(J5=0,100,(100/J5)*(K5))</f>
        <v>100</v>
      </c>
      <c r="M5" s="52">
        <f aca="true" t="shared" si="3" ref="M5:M32">E5*2+H5*1+K5*3</f>
        <v>0</v>
      </c>
      <c r="N5" s="2">
        <v>0</v>
      </c>
      <c r="O5" s="10">
        <v>0</v>
      </c>
      <c r="P5" s="2">
        <v>0</v>
      </c>
      <c r="Q5" s="2">
        <v>0</v>
      </c>
      <c r="R5" s="2">
        <v>0</v>
      </c>
      <c r="S5" s="2" t="s">
        <v>41</v>
      </c>
    </row>
    <row r="6" spans="1:19" ht="12.75">
      <c r="A6" s="2">
        <v>3</v>
      </c>
      <c r="B6" s="14">
        <f>IF(Team!B6="","",Team!B6)</f>
        <v>38694</v>
      </c>
      <c r="C6" s="2" t="str">
        <f>IF(Team!C6="","",Team!C6)</f>
        <v>Smithwall</v>
      </c>
      <c r="D6" s="2">
        <v>0</v>
      </c>
      <c r="E6" s="2">
        <v>0</v>
      </c>
      <c r="F6" s="45">
        <f t="shared" si="0"/>
        <v>100</v>
      </c>
      <c r="G6" s="2">
        <v>0</v>
      </c>
      <c r="H6" s="2">
        <v>0</v>
      </c>
      <c r="I6" s="45">
        <f t="shared" si="1"/>
        <v>100</v>
      </c>
      <c r="J6" s="2">
        <v>0</v>
      </c>
      <c r="K6" s="2">
        <v>0</v>
      </c>
      <c r="L6" s="45">
        <f t="shared" si="2"/>
        <v>100</v>
      </c>
      <c r="M6" s="52">
        <f t="shared" si="3"/>
        <v>0</v>
      </c>
      <c r="N6" s="2">
        <v>0</v>
      </c>
      <c r="O6" s="10">
        <v>0</v>
      </c>
      <c r="P6" s="2">
        <v>0</v>
      </c>
      <c r="Q6" s="2">
        <v>0</v>
      </c>
      <c r="R6" s="2">
        <v>0</v>
      </c>
      <c r="S6" s="2" t="s">
        <v>41</v>
      </c>
    </row>
    <row r="7" spans="1:19" ht="12.75">
      <c r="A7" s="2">
        <v>4</v>
      </c>
      <c r="B7" s="14">
        <f>IF(Team!B7="","",Team!B7)</f>
        <v>38699</v>
      </c>
      <c r="C7" s="2" t="str">
        <f>IF(Team!C7="","",Team!C7)</f>
        <v>Brunswick</v>
      </c>
      <c r="D7" s="2">
        <v>0</v>
      </c>
      <c r="E7" s="2">
        <v>0</v>
      </c>
      <c r="F7" s="45">
        <f t="shared" si="0"/>
        <v>100</v>
      </c>
      <c r="G7" s="2">
        <v>0</v>
      </c>
      <c r="H7" s="2">
        <v>0</v>
      </c>
      <c r="I7" s="45">
        <f t="shared" si="1"/>
        <v>100</v>
      </c>
      <c r="J7" s="2">
        <v>0</v>
      </c>
      <c r="K7" s="2">
        <v>0</v>
      </c>
      <c r="L7" s="45">
        <f t="shared" si="2"/>
        <v>100</v>
      </c>
      <c r="M7" s="52">
        <f t="shared" si="3"/>
        <v>0</v>
      </c>
      <c r="N7" s="2">
        <v>0</v>
      </c>
      <c r="O7" s="10">
        <v>0</v>
      </c>
      <c r="P7" s="2">
        <v>0</v>
      </c>
      <c r="Q7" s="2">
        <v>0</v>
      </c>
      <c r="R7" s="2">
        <v>0</v>
      </c>
      <c r="S7" s="2" t="s">
        <v>41</v>
      </c>
    </row>
    <row r="8" spans="1:19" ht="12.75">
      <c r="A8" s="2">
        <v>5</v>
      </c>
      <c r="B8" s="14">
        <f>IF(Team!B8="","",Team!B8)</f>
        <v>38701</v>
      </c>
      <c r="C8" s="2" t="str">
        <f>IF(Team!C8="","",Team!C8)</f>
        <v>Augusta</v>
      </c>
      <c r="D8" s="2">
        <v>0</v>
      </c>
      <c r="E8" s="2">
        <v>0</v>
      </c>
      <c r="F8" s="45">
        <f t="shared" si="0"/>
        <v>100</v>
      </c>
      <c r="G8" s="2">
        <v>0</v>
      </c>
      <c r="H8" s="2">
        <v>0</v>
      </c>
      <c r="I8" s="45">
        <f t="shared" si="1"/>
        <v>100</v>
      </c>
      <c r="J8" s="2">
        <v>0</v>
      </c>
      <c r="K8" s="2">
        <v>0</v>
      </c>
      <c r="L8" s="45">
        <f t="shared" si="2"/>
        <v>100</v>
      </c>
      <c r="M8" s="52">
        <f t="shared" si="3"/>
        <v>0</v>
      </c>
      <c r="N8" s="2">
        <v>0</v>
      </c>
      <c r="O8" s="10">
        <v>0</v>
      </c>
      <c r="P8" s="2">
        <v>0</v>
      </c>
      <c r="Q8" s="2">
        <v>0</v>
      </c>
      <c r="R8" s="2">
        <v>0</v>
      </c>
      <c r="S8" s="2" t="s">
        <v>41</v>
      </c>
    </row>
    <row r="9" spans="1:19" ht="12.75">
      <c r="A9" s="2">
        <v>6</v>
      </c>
      <c r="B9" s="14">
        <f>IF(Team!B9="","",Team!B9)</f>
        <v>38703</v>
      </c>
      <c r="C9" s="2" t="str">
        <f>IF(Team!C9="","",Team!C9)</f>
        <v>Dodsville</v>
      </c>
      <c r="D9" s="2">
        <v>0</v>
      </c>
      <c r="E9" s="2">
        <v>0</v>
      </c>
      <c r="F9" s="45">
        <f t="shared" si="0"/>
        <v>100</v>
      </c>
      <c r="G9" s="2">
        <v>0</v>
      </c>
      <c r="H9" s="2">
        <v>0</v>
      </c>
      <c r="I9" s="45">
        <f t="shared" si="1"/>
        <v>100</v>
      </c>
      <c r="J9" s="2">
        <v>0</v>
      </c>
      <c r="K9" s="2">
        <v>0</v>
      </c>
      <c r="L9" s="45">
        <f t="shared" si="2"/>
        <v>100</v>
      </c>
      <c r="M9" s="52">
        <f t="shared" si="3"/>
        <v>0</v>
      </c>
      <c r="N9" s="2">
        <v>0</v>
      </c>
      <c r="O9" s="10">
        <v>0</v>
      </c>
      <c r="P9" s="2">
        <v>0</v>
      </c>
      <c r="Q9" s="2">
        <v>0</v>
      </c>
      <c r="R9" s="2">
        <v>0</v>
      </c>
      <c r="S9" s="2" t="s">
        <v>41</v>
      </c>
    </row>
    <row r="10" spans="1:19" ht="12.75">
      <c r="A10" s="2">
        <v>7</v>
      </c>
      <c r="B10" s="14">
        <f>IF(Team!B10="","",Team!B10)</f>
        <v>38720</v>
      </c>
      <c r="C10" s="2" t="str">
        <f>IF(Team!C10="","",Team!C10)</f>
        <v>Portland</v>
      </c>
      <c r="D10" s="2">
        <v>0</v>
      </c>
      <c r="E10" s="2">
        <v>0</v>
      </c>
      <c r="F10" s="45">
        <f t="shared" si="0"/>
        <v>100</v>
      </c>
      <c r="G10" s="2">
        <v>0</v>
      </c>
      <c r="H10" s="2">
        <v>0</v>
      </c>
      <c r="I10" s="45">
        <f t="shared" si="1"/>
        <v>100</v>
      </c>
      <c r="J10" s="2">
        <v>0</v>
      </c>
      <c r="K10" s="2">
        <v>0</v>
      </c>
      <c r="L10" s="45">
        <f t="shared" si="2"/>
        <v>100</v>
      </c>
      <c r="M10" s="52">
        <f t="shared" si="3"/>
        <v>0</v>
      </c>
      <c r="N10" s="2">
        <v>1</v>
      </c>
      <c r="O10" s="10">
        <v>1</v>
      </c>
      <c r="P10" s="2">
        <v>1</v>
      </c>
      <c r="Q10" s="2">
        <v>0</v>
      </c>
      <c r="R10" s="2">
        <v>0</v>
      </c>
      <c r="S10" s="2"/>
    </row>
    <row r="11" spans="1:19" ht="12.75">
      <c r="A11" s="2">
        <v>8</v>
      </c>
      <c r="B11" s="14">
        <f>IF(Team!B11="","",Team!B11)</f>
        <v>38721</v>
      </c>
      <c r="C11" s="2" t="str">
        <f>IF(Team!C11="","",Team!C11)</f>
        <v>James City</v>
      </c>
      <c r="D11" s="2">
        <v>0</v>
      </c>
      <c r="E11" s="2">
        <v>0</v>
      </c>
      <c r="F11" s="45">
        <f t="shared" si="0"/>
        <v>100</v>
      </c>
      <c r="G11" s="2">
        <v>2</v>
      </c>
      <c r="H11" s="2">
        <v>1</v>
      </c>
      <c r="I11" s="45">
        <f t="shared" si="1"/>
        <v>50</v>
      </c>
      <c r="J11" s="2">
        <v>0</v>
      </c>
      <c r="K11" s="2">
        <v>0</v>
      </c>
      <c r="L11" s="45">
        <f t="shared" si="2"/>
        <v>100</v>
      </c>
      <c r="M11" s="52">
        <f t="shared" si="3"/>
        <v>1</v>
      </c>
      <c r="N11" s="2">
        <v>0</v>
      </c>
      <c r="O11" s="10">
        <v>0</v>
      </c>
      <c r="P11" s="2">
        <v>0</v>
      </c>
      <c r="Q11" s="2">
        <v>0</v>
      </c>
      <c r="R11" s="2">
        <v>1</v>
      </c>
      <c r="S11" s="2"/>
    </row>
    <row r="12" spans="1:19" ht="12.75">
      <c r="A12" s="2">
        <v>9</v>
      </c>
      <c r="B12" s="14">
        <f>IF(Team!B12="","",Team!B12)</f>
        <v>38722</v>
      </c>
      <c r="C12" s="2" t="str">
        <f>IF(Team!C12="","",Team!C12)</f>
        <v>Tabernathy</v>
      </c>
      <c r="D12" s="2">
        <v>0</v>
      </c>
      <c r="E12" s="2">
        <v>0</v>
      </c>
      <c r="F12" s="45">
        <f t="shared" si="0"/>
        <v>100</v>
      </c>
      <c r="G12" s="2">
        <v>0</v>
      </c>
      <c r="H12" s="2">
        <v>0</v>
      </c>
      <c r="I12" s="45">
        <f t="shared" si="1"/>
        <v>100</v>
      </c>
      <c r="J12" s="2">
        <v>0</v>
      </c>
      <c r="K12" s="2">
        <v>0</v>
      </c>
      <c r="L12" s="45">
        <f t="shared" si="2"/>
        <v>100</v>
      </c>
      <c r="M12" s="52">
        <f t="shared" si="3"/>
        <v>0</v>
      </c>
      <c r="N12" s="2">
        <v>0</v>
      </c>
      <c r="O12" s="10">
        <v>3</v>
      </c>
      <c r="P12" s="2">
        <v>0</v>
      </c>
      <c r="Q12" s="2">
        <v>0</v>
      </c>
      <c r="R12" s="2">
        <v>0</v>
      </c>
      <c r="S12" s="2"/>
    </row>
    <row r="13" spans="1:19" ht="12.75">
      <c r="A13" s="2">
        <v>10</v>
      </c>
      <c r="B13" s="14">
        <f>IF(Team!B13="","",Team!B13)</f>
        <v>38727</v>
      </c>
      <c r="C13" s="2" t="str">
        <f>IF(Team!C13="","",Team!C13)</f>
        <v>Carterton</v>
      </c>
      <c r="D13" s="2">
        <v>1</v>
      </c>
      <c r="E13" s="2">
        <v>0</v>
      </c>
      <c r="F13" s="45">
        <f t="shared" si="0"/>
        <v>0</v>
      </c>
      <c r="G13" s="2">
        <v>0</v>
      </c>
      <c r="H13" s="2">
        <v>0</v>
      </c>
      <c r="I13" s="45">
        <f t="shared" si="1"/>
        <v>100</v>
      </c>
      <c r="J13" s="2">
        <v>0</v>
      </c>
      <c r="K13" s="2">
        <v>0</v>
      </c>
      <c r="L13" s="45">
        <f t="shared" si="2"/>
        <v>100</v>
      </c>
      <c r="M13" s="52">
        <f t="shared" si="3"/>
        <v>0</v>
      </c>
      <c r="N13" s="2">
        <v>2</v>
      </c>
      <c r="O13" s="10">
        <v>2</v>
      </c>
      <c r="P13" s="2">
        <v>0</v>
      </c>
      <c r="Q13" s="2">
        <v>0</v>
      </c>
      <c r="R13" s="2">
        <v>0</v>
      </c>
      <c r="S13" s="2"/>
    </row>
    <row r="14" spans="1:19" ht="12.75">
      <c r="A14" s="2">
        <v>11</v>
      </c>
      <c r="B14" s="14">
        <f>IF(Team!B14="","",Team!B14)</f>
        <v>38729</v>
      </c>
      <c r="C14" s="2" t="str">
        <f>IF(Team!C14="","",Team!C14)</f>
        <v>Bridgport</v>
      </c>
      <c r="D14" s="2">
        <v>0</v>
      </c>
      <c r="E14" s="2">
        <v>0</v>
      </c>
      <c r="F14" s="45">
        <f t="shared" si="0"/>
        <v>100</v>
      </c>
      <c r="G14" s="2">
        <v>0</v>
      </c>
      <c r="H14" s="2">
        <v>0</v>
      </c>
      <c r="I14" s="45">
        <f t="shared" si="1"/>
        <v>100</v>
      </c>
      <c r="J14" s="2">
        <v>0</v>
      </c>
      <c r="K14" s="2">
        <v>0</v>
      </c>
      <c r="L14" s="45">
        <f t="shared" si="2"/>
        <v>100</v>
      </c>
      <c r="M14" s="52">
        <f>E14*2+H14*1+K14*3</f>
        <v>0</v>
      </c>
      <c r="N14" s="2">
        <v>0</v>
      </c>
      <c r="O14" s="10">
        <v>0</v>
      </c>
      <c r="P14" s="2">
        <v>0</v>
      </c>
      <c r="Q14" s="2">
        <v>1</v>
      </c>
      <c r="R14" s="2">
        <v>0</v>
      </c>
      <c r="S14" s="2"/>
    </row>
    <row r="15" spans="1:19" ht="12.75">
      <c r="A15" s="2">
        <v>12</v>
      </c>
      <c r="B15" s="14">
        <f>IF(Team!B15="","",Team!B15)</f>
        <v>38731</v>
      </c>
      <c r="C15" s="2" t="str">
        <f>IF(Team!C15="","",Team!C15)</f>
        <v>Graydon</v>
      </c>
      <c r="D15" s="2">
        <v>0</v>
      </c>
      <c r="E15" s="2">
        <v>0</v>
      </c>
      <c r="F15" s="45">
        <f t="shared" si="0"/>
        <v>100</v>
      </c>
      <c r="G15" s="2">
        <v>2</v>
      </c>
      <c r="H15" s="2">
        <v>1</v>
      </c>
      <c r="I15" s="45">
        <f t="shared" si="1"/>
        <v>50</v>
      </c>
      <c r="J15" s="2">
        <v>0</v>
      </c>
      <c r="K15" s="2">
        <v>0</v>
      </c>
      <c r="L15" s="45">
        <f t="shared" si="2"/>
        <v>100</v>
      </c>
      <c r="M15" s="52">
        <f t="shared" si="3"/>
        <v>1</v>
      </c>
      <c r="N15" s="2">
        <v>1</v>
      </c>
      <c r="O15" s="10">
        <v>0</v>
      </c>
      <c r="P15" s="2">
        <v>0</v>
      </c>
      <c r="Q15" s="2">
        <v>1</v>
      </c>
      <c r="R15" s="2">
        <v>0</v>
      </c>
      <c r="S15" s="2"/>
    </row>
    <row r="16" spans="1:19" ht="12.75">
      <c r="A16" s="2">
        <v>13</v>
      </c>
      <c r="B16" s="14">
        <f>IF(Team!B16="","",Team!B16)</f>
        <v>38734</v>
      </c>
      <c r="C16" s="2" t="str">
        <f>IF(Team!C16="","",Team!C16)</f>
        <v>Smithwall</v>
      </c>
      <c r="D16" s="2">
        <v>3</v>
      </c>
      <c r="E16" s="2">
        <v>1</v>
      </c>
      <c r="F16" s="45">
        <f t="shared" si="0"/>
        <v>33.333333333333336</v>
      </c>
      <c r="G16" s="2">
        <v>0</v>
      </c>
      <c r="H16" s="2">
        <v>0</v>
      </c>
      <c r="I16" s="45">
        <f t="shared" si="1"/>
        <v>100</v>
      </c>
      <c r="J16" s="2">
        <v>0</v>
      </c>
      <c r="K16" s="2">
        <v>0</v>
      </c>
      <c r="L16" s="45">
        <f t="shared" si="2"/>
        <v>100</v>
      </c>
      <c r="M16" s="52">
        <f t="shared" si="3"/>
        <v>2</v>
      </c>
      <c r="N16" s="2">
        <v>0</v>
      </c>
      <c r="O16" s="10">
        <v>0</v>
      </c>
      <c r="P16" s="2">
        <v>1</v>
      </c>
      <c r="Q16" s="2">
        <v>0</v>
      </c>
      <c r="R16" s="2">
        <v>3</v>
      </c>
      <c r="S16" s="2"/>
    </row>
    <row r="17" spans="1:19" ht="12.75">
      <c r="A17" s="2">
        <v>14</v>
      </c>
      <c r="B17" s="14">
        <f>IF(Team!B17="","",Team!B17)</f>
        <v>38736</v>
      </c>
      <c r="C17" s="2" t="str">
        <f>IF(Team!C17="","",Team!C17)</f>
        <v>Brunswick</v>
      </c>
      <c r="D17" s="2">
        <v>1</v>
      </c>
      <c r="E17" s="2">
        <v>1</v>
      </c>
      <c r="F17" s="45">
        <f t="shared" si="0"/>
        <v>100</v>
      </c>
      <c r="G17" s="2">
        <v>2</v>
      </c>
      <c r="H17" s="2">
        <v>2</v>
      </c>
      <c r="I17" s="45">
        <f t="shared" si="1"/>
        <v>100</v>
      </c>
      <c r="J17" s="2">
        <v>0</v>
      </c>
      <c r="K17" s="2">
        <v>0</v>
      </c>
      <c r="L17" s="45">
        <f t="shared" si="2"/>
        <v>100</v>
      </c>
      <c r="M17" s="52">
        <f t="shared" si="3"/>
        <v>4</v>
      </c>
      <c r="N17" s="2">
        <v>1</v>
      </c>
      <c r="O17" s="10">
        <v>1</v>
      </c>
      <c r="P17" s="2">
        <v>0</v>
      </c>
      <c r="Q17" s="2">
        <v>0</v>
      </c>
      <c r="R17" s="2">
        <v>0</v>
      </c>
      <c r="S17" s="2"/>
    </row>
    <row r="18" spans="1:19" ht="12.75">
      <c r="A18" s="2">
        <v>15</v>
      </c>
      <c r="B18" s="14">
        <f>IF(Team!B18="","",Team!B18)</f>
        <v>38745</v>
      </c>
      <c r="C18" s="2" t="str">
        <f>IF(Team!C18="","",Team!C18)</f>
        <v>Augusta</v>
      </c>
      <c r="D18" s="2">
        <v>0</v>
      </c>
      <c r="E18" s="2">
        <v>0</v>
      </c>
      <c r="F18" s="45">
        <f t="shared" si="0"/>
        <v>100</v>
      </c>
      <c r="G18" s="2">
        <v>0</v>
      </c>
      <c r="H18" s="2">
        <v>0</v>
      </c>
      <c r="I18" s="45">
        <f t="shared" si="1"/>
        <v>100</v>
      </c>
      <c r="J18" s="2">
        <v>0</v>
      </c>
      <c r="K18" s="2">
        <v>0</v>
      </c>
      <c r="L18" s="45">
        <f t="shared" si="2"/>
        <v>100</v>
      </c>
      <c r="M18" s="52">
        <f t="shared" si="3"/>
        <v>0</v>
      </c>
      <c r="N18" s="2">
        <v>0</v>
      </c>
      <c r="O18" s="10">
        <v>0</v>
      </c>
      <c r="P18" s="2">
        <v>0</v>
      </c>
      <c r="Q18" s="2">
        <v>0</v>
      </c>
      <c r="R18" s="2">
        <v>0</v>
      </c>
      <c r="S18" s="2"/>
    </row>
    <row r="19" spans="1:19" ht="12.75">
      <c r="A19" s="2">
        <v>16</v>
      </c>
      <c r="B19" s="14">
        <f>IF(Team!B19="","",Team!B19)</f>
        <v>38750</v>
      </c>
      <c r="C19" s="2" t="str">
        <f>IF(Team!C19="","",Team!C19)</f>
        <v>Dodsville</v>
      </c>
      <c r="D19" s="2">
        <v>0</v>
      </c>
      <c r="E19" s="2">
        <v>0</v>
      </c>
      <c r="F19" s="45">
        <f t="shared" si="0"/>
        <v>100</v>
      </c>
      <c r="G19" s="2">
        <v>0</v>
      </c>
      <c r="H19" s="2">
        <v>0</v>
      </c>
      <c r="I19" s="45">
        <f t="shared" si="1"/>
        <v>100</v>
      </c>
      <c r="J19" s="2">
        <v>0</v>
      </c>
      <c r="K19" s="2">
        <v>0</v>
      </c>
      <c r="L19" s="45">
        <f t="shared" si="2"/>
        <v>100</v>
      </c>
      <c r="M19" s="52">
        <f>E19*2+H19*1+K19*3</f>
        <v>0</v>
      </c>
      <c r="N19" s="2">
        <v>0</v>
      </c>
      <c r="O19" s="10">
        <v>0</v>
      </c>
      <c r="P19" s="2">
        <v>1</v>
      </c>
      <c r="Q19" s="2">
        <v>0</v>
      </c>
      <c r="R19" s="2">
        <v>0</v>
      </c>
      <c r="S19" s="2"/>
    </row>
    <row r="20" spans="1:19" ht="12.75">
      <c r="A20" s="2">
        <v>17</v>
      </c>
      <c r="B20" s="14">
        <f>IF(Team!B20="","",Team!B20)</f>
        <v>38749</v>
      </c>
      <c r="C20" s="2" t="str">
        <f>IF(Team!C20="","",Team!C20)</f>
        <v>Portland</v>
      </c>
      <c r="D20" s="2">
        <v>0</v>
      </c>
      <c r="E20" s="2">
        <v>0</v>
      </c>
      <c r="F20" s="45">
        <f t="shared" si="0"/>
        <v>100</v>
      </c>
      <c r="G20" s="2">
        <v>0</v>
      </c>
      <c r="H20" s="2">
        <v>0</v>
      </c>
      <c r="I20" s="45">
        <f t="shared" si="1"/>
        <v>100</v>
      </c>
      <c r="J20" s="2">
        <v>0</v>
      </c>
      <c r="K20" s="2">
        <v>0</v>
      </c>
      <c r="L20" s="45">
        <f t="shared" si="2"/>
        <v>100</v>
      </c>
      <c r="M20" s="52">
        <f t="shared" si="3"/>
        <v>0</v>
      </c>
      <c r="N20" s="2">
        <v>0</v>
      </c>
      <c r="O20" s="10">
        <v>0</v>
      </c>
      <c r="P20" s="2">
        <v>0</v>
      </c>
      <c r="Q20" s="2">
        <v>0</v>
      </c>
      <c r="R20" s="2">
        <v>0</v>
      </c>
      <c r="S20" s="2" t="s">
        <v>41</v>
      </c>
    </row>
    <row r="21" spans="1:19" ht="12.75">
      <c r="A21" s="2">
        <v>18</v>
      </c>
      <c r="B21" s="14">
        <v>38755</v>
      </c>
      <c r="C21" s="2" t="s">
        <v>44</v>
      </c>
      <c r="D21" s="2">
        <v>1</v>
      </c>
      <c r="E21" s="2">
        <v>0</v>
      </c>
      <c r="F21" s="45">
        <f t="shared" si="0"/>
        <v>0</v>
      </c>
      <c r="G21" s="2">
        <v>0</v>
      </c>
      <c r="H21" s="2">
        <v>0</v>
      </c>
      <c r="I21" s="45">
        <f t="shared" si="1"/>
        <v>100</v>
      </c>
      <c r="J21" s="2">
        <v>0</v>
      </c>
      <c r="K21" s="2">
        <v>0</v>
      </c>
      <c r="L21" s="45">
        <f t="shared" si="2"/>
        <v>100</v>
      </c>
      <c r="M21" s="52">
        <f t="shared" si="3"/>
        <v>0</v>
      </c>
      <c r="N21" s="2">
        <v>0</v>
      </c>
      <c r="O21" s="10">
        <v>0</v>
      </c>
      <c r="P21" s="2">
        <v>1</v>
      </c>
      <c r="Q21" s="2">
        <v>0</v>
      </c>
      <c r="R21" s="2">
        <v>0</v>
      </c>
      <c r="S21" s="2"/>
    </row>
    <row r="22" spans="1:19" ht="12.75">
      <c r="A22" s="2">
        <v>19</v>
      </c>
      <c r="B22" s="14">
        <v>38757</v>
      </c>
      <c r="C22" s="2" t="s">
        <v>45</v>
      </c>
      <c r="D22" s="2">
        <v>0</v>
      </c>
      <c r="E22" s="2">
        <v>0</v>
      </c>
      <c r="F22" s="45">
        <f t="shared" si="0"/>
        <v>100</v>
      </c>
      <c r="G22" s="2">
        <v>0</v>
      </c>
      <c r="H22" s="2">
        <v>0</v>
      </c>
      <c r="I22" s="45">
        <f t="shared" si="1"/>
        <v>100</v>
      </c>
      <c r="J22" s="2">
        <v>0</v>
      </c>
      <c r="K22" s="2">
        <v>0</v>
      </c>
      <c r="L22" s="45">
        <f t="shared" si="2"/>
        <v>100</v>
      </c>
      <c r="M22" s="52">
        <f t="shared" si="3"/>
        <v>0</v>
      </c>
      <c r="N22" s="2">
        <v>0</v>
      </c>
      <c r="O22" s="10">
        <v>0</v>
      </c>
      <c r="P22" s="2">
        <v>0</v>
      </c>
      <c r="Q22" s="2">
        <v>0</v>
      </c>
      <c r="R22" s="2">
        <v>0</v>
      </c>
      <c r="S22" s="2"/>
    </row>
    <row r="23" spans="1:19" ht="12.75">
      <c r="A23" s="2">
        <v>20</v>
      </c>
      <c r="B23" s="14">
        <f>IF(Team!B23="","",Team!B23)</f>
        <v>38762</v>
      </c>
      <c r="C23" s="2" t="str">
        <f>IF(Team!C23="","",Team!C23)</f>
        <v>Carterton</v>
      </c>
      <c r="D23" s="2">
        <v>2</v>
      </c>
      <c r="E23" s="2">
        <v>0</v>
      </c>
      <c r="F23" s="45">
        <f t="shared" si="0"/>
        <v>0</v>
      </c>
      <c r="G23" s="2">
        <v>0</v>
      </c>
      <c r="H23" s="2">
        <v>0</v>
      </c>
      <c r="I23" s="45">
        <f t="shared" si="1"/>
        <v>100</v>
      </c>
      <c r="J23" s="2">
        <v>0</v>
      </c>
      <c r="K23" s="2">
        <v>0</v>
      </c>
      <c r="L23" s="45">
        <f t="shared" si="2"/>
        <v>100</v>
      </c>
      <c r="M23" s="52">
        <f t="shared" si="3"/>
        <v>0</v>
      </c>
      <c r="N23" s="2">
        <v>0</v>
      </c>
      <c r="O23" s="10">
        <v>0</v>
      </c>
      <c r="P23" s="2">
        <v>1</v>
      </c>
      <c r="Q23" s="2">
        <v>0</v>
      </c>
      <c r="R23" s="2">
        <v>1</v>
      </c>
      <c r="S23" s="2"/>
    </row>
    <row r="24" spans="1:19" ht="12.75">
      <c r="A24" s="2">
        <v>24</v>
      </c>
      <c r="B24" s="14">
        <f>IF(Team!B24="","",Team!B24)</f>
      </c>
      <c r="C24" s="2">
        <f>IF(Team!C24="","",Team!C24)</f>
      </c>
      <c r="D24" s="2">
        <v>0</v>
      </c>
      <c r="E24" s="2">
        <v>0</v>
      </c>
      <c r="F24" s="45">
        <f t="shared" si="0"/>
        <v>100</v>
      </c>
      <c r="G24" s="2">
        <v>0</v>
      </c>
      <c r="H24" s="2">
        <v>0</v>
      </c>
      <c r="I24" s="45">
        <f t="shared" si="1"/>
        <v>100</v>
      </c>
      <c r="J24" s="2">
        <v>0</v>
      </c>
      <c r="K24" s="2">
        <v>0</v>
      </c>
      <c r="L24" s="45">
        <f t="shared" si="2"/>
        <v>100</v>
      </c>
      <c r="M24" s="52">
        <f t="shared" si="3"/>
        <v>0</v>
      </c>
      <c r="N24" s="2">
        <v>0</v>
      </c>
      <c r="O24" s="10">
        <v>0</v>
      </c>
      <c r="P24" s="2">
        <v>0</v>
      </c>
      <c r="Q24" s="2">
        <v>0</v>
      </c>
      <c r="R24" s="2">
        <v>0</v>
      </c>
      <c r="S24" s="2"/>
    </row>
    <row r="25" spans="1:19" ht="12.75">
      <c r="A25" s="2">
        <v>25</v>
      </c>
      <c r="B25" s="14">
        <f>IF(Team!B25="","",Team!B25)</f>
      </c>
      <c r="C25" s="2">
        <f>IF(Team!C25="","",Team!C25)</f>
      </c>
      <c r="D25" s="2">
        <v>0</v>
      </c>
      <c r="E25" s="2">
        <v>0</v>
      </c>
      <c r="F25" s="45">
        <f t="shared" si="0"/>
        <v>100</v>
      </c>
      <c r="G25" s="2">
        <v>0</v>
      </c>
      <c r="H25" s="2">
        <v>0</v>
      </c>
      <c r="I25" s="45">
        <f t="shared" si="1"/>
        <v>100</v>
      </c>
      <c r="J25" s="2">
        <v>0</v>
      </c>
      <c r="K25" s="2">
        <v>0</v>
      </c>
      <c r="L25" s="45">
        <f t="shared" si="2"/>
        <v>100</v>
      </c>
      <c r="M25" s="52">
        <f t="shared" si="3"/>
        <v>0</v>
      </c>
      <c r="N25" s="2">
        <v>0</v>
      </c>
      <c r="O25" s="10">
        <v>0</v>
      </c>
      <c r="P25" s="2">
        <v>0</v>
      </c>
      <c r="Q25" s="2">
        <v>0</v>
      </c>
      <c r="R25" s="2">
        <v>0</v>
      </c>
      <c r="S25" s="2"/>
    </row>
    <row r="26" spans="1:19" ht="12.75">
      <c r="A26" s="2">
        <v>26</v>
      </c>
      <c r="B26" s="14">
        <f>IF(Team!B26="","",Team!B26)</f>
      </c>
      <c r="C26" s="2">
        <f>IF(Team!C26="","",Team!C26)</f>
      </c>
      <c r="D26" s="2">
        <v>0</v>
      </c>
      <c r="E26" s="2">
        <v>0</v>
      </c>
      <c r="F26" s="45">
        <f t="shared" si="0"/>
        <v>100</v>
      </c>
      <c r="G26" s="2">
        <v>0</v>
      </c>
      <c r="H26" s="2">
        <v>0</v>
      </c>
      <c r="I26" s="45">
        <f t="shared" si="1"/>
        <v>100</v>
      </c>
      <c r="J26" s="2">
        <v>0</v>
      </c>
      <c r="K26" s="2">
        <v>0</v>
      </c>
      <c r="L26" s="45">
        <f t="shared" si="2"/>
        <v>100</v>
      </c>
      <c r="M26" s="52">
        <f t="shared" si="3"/>
        <v>0</v>
      </c>
      <c r="N26" s="2">
        <v>0</v>
      </c>
      <c r="O26" s="10">
        <v>0</v>
      </c>
      <c r="P26" s="2">
        <v>0</v>
      </c>
      <c r="Q26" s="2">
        <v>0</v>
      </c>
      <c r="R26" s="2">
        <v>0</v>
      </c>
      <c r="S26" s="2"/>
    </row>
    <row r="27" spans="1:19" ht="12.75">
      <c r="A27" s="2">
        <v>27</v>
      </c>
      <c r="B27" s="14">
        <f>IF(Team!B27="","",Team!B27)</f>
      </c>
      <c r="C27" s="2">
        <f>IF(Team!C27="","",Team!C27)</f>
      </c>
      <c r="D27" s="2">
        <v>0</v>
      </c>
      <c r="E27" s="2">
        <v>0</v>
      </c>
      <c r="F27" s="45">
        <f t="shared" si="0"/>
        <v>100</v>
      </c>
      <c r="G27" s="2">
        <v>0</v>
      </c>
      <c r="H27" s="2">
        <v>0</v>
      </c>
      <c r="I27" s="45">
        <f t="shared" si="1"/>
        <v>100</v>
      </c>
      <c r="J27" s="2">
        <v>0</v>
      </c>
      <c r="K27" s="2">
        <v>0</v>
      </c>
      <c r="L27" s="45">
        <f t="shared" si="2"/>
        <v>100</v>
      </c>
      <c r="M27" s="52">
        <f t="shared" si="3"/>
        <v>0</v>
      </c>
      <c r="N27" s="2">
        <v>0</v>
      </c>
      <c r="O27" s="10">
        <v>0</v>
      </c>
      <c r="P27" s="2">
        <v>0</v>
      </c>
      <c r="Q27" s="2">
        <v>0</v>
      </c>
      <c r="R27" s="2">
        <v>0</v>
      </c>
      <c r="S27" s="2"/>
    </row>
    <row r="28" spans="1:19" ht="12.75">
      <c r="A28" s="2">
        <v>28</v>
      </c>
      <c r="B28" s="14">
        <f>IF(Team!B28="","",Team!B28)</f>
      </c>
      <c r="C28" s="2">
        <f>IF(Team!C28="","",Team!C28)</f>
      </c>
      <c r="D28" s="2">
        <v>0</v>
      </c>
      <c r="E28" s="2">
        <v>0</v>
      </c>
      <c r="F28" s="45">
        <f t="shared" si="0"/>
        <v>100</v>
      </c>
      <c r="G28" s="2">
        <v>0</v>
      </c>
      <c r="H28" s="2">
        <v>0</v>
      </c>
      <c r="I28" s="45">
        <f t="shared" si="1"/>
        <v>100</v>
      </c>
      <c r="J28" s="2">
        <v>0</v>
      </c>
      <c r="K28" s="2">
        <v>0</v>
      </c>
      <c r="L28" s="45">
        <f t="shared" si="2"/>
        <v>100</v>
      </c>
      <c r="M28" s="52">
        <f>E28*2+H28*1+K28*3</f>
        <v>0</v>
      </c>
      <c r="N28" s="2">
        <v>0</v>
      </c>
      <c r="O28" s="10">
        <v>0</v>
      </c>
      <c r="P28" s="2">
        <v>0</v>
      </c>
      <c r="Q28" s="2">
        <v>0</v>
      </c>
      <c r="R28" s="2">
        <v>0</v>
      </c>
      <c r="S28" s="2"/>
    </row>
    <row r="29" spans="1:19" ht="12.75">
      <c r="A29" s="2">
        <v>29</v>
      </c>
      <c r="B29" s="2">
        <f>IF(Team!B29="","",Team!B29)</f>
      </c>
      <c r="C29" s="2">
        <f>IF(Team!C29="","",Team!C29)</f>
      </c>
      <c r="D29" s="2">
        <v>0</v>
      </c>
      <c r="E29" s="2">
        <v>0</v>
      </c>
      <c r="F29" s="45">
        <f t="shared" si="0"/>
        <v>100</v>
      </c>
      <c r="G29" s="2">
        <v>0</v>
      </c>
      <c r="H29" s="2">
        <v>0</v>
      </c>
      <c r="I29" s="45">
        <f t="shared" si="1"/>
        <v>100</v>
      </c>
      <c r="J29" s="2">
        <v>0</v>
      </c>
      <c r="K29" s="2">
        <v>0</v>
      </c>
      <c r="L29" s="45">
        <f t="shared" si="2"/>
        <v>100</v>
      </c>
      <c r="M29" s="52">
        <f t="shared" si="3"/>
        <v>0</v>
      </c>
      <c r="N29" s="2">
        <v>0</v>
      </c>
      <c r="O29" s="10">
        <v>0</v>
      </c>
      <c r="P29" s="2">
        <v>0</v>
      </c>
      <c r="Q29" s="2">
        <v>0</v>
      </c>
      <c r="R29" s="2">
        <v>0</v>
      </c>
      <c r="S29" s="2"/>
    </row>
    <row r="30" spans="1:19" ht="12.75">
      <c r="A30" s="2">
        <v>30</v>
      </c>
      <c r="B30" s="2">
        <f>IF(Team!B30="","",Team!B30)</f>
      </c>
      <c r="C30" s="2">
        <f>IF(Team!C30="","",Team!C30)</f>
      </c>
      <c r="D30" s="2">
        <v>0</v>
      </c>
      <c r="E30" s="2">
        <v>0</v>
      </c>
      <c r="F30" s="45">
        <f t="shared" si="0"/>
        <v>100</v>
      </c>
      <c r="G30" s="2">
        <v>0</v>
      </c>
      <c r="H30" s="2">
        <v>0</v>
      </c>
      <c r="I30" s="45">
        <f t="shared" si="1"/>
        <v>100</v>
      </c>
      <c r="J30" s="2">
        <v>0</v>
      </c>
      <c r="K30" s="2">
        <v>0</v>
      </c>
      <c r="L30" s="45">
        <f t="shared" si="2"/>
        <v>100</v>
      </c>
      <c r="M30" s="52">
        <f t="shared" si="3"/>
        <v>0</v>
      </c>
      <c r="N30" s="2">
        <v>0</v>
      </c>
      <c r="O30" s="10">
        <v>0</v>
      </c>
      <c r="P30" s="2">
        <v>0</v>
      </c>
      <c r="Q30" s="2">
        <v>0</v>
      </c>
      <c r="R30" s="2">
        <v>0</v>
      </c>
      <c r="S30" s="2"/>
    </row>
    <row r="31" spans="1:19" ht="12.75">
      <c r="A31" s="2">
        <v>31</v>
      </c>
      <c r="B31" s="2">
        <f>IF(Team!B31="","",Team!B31)</f>
      </c>
      <c r="C31" s="2">
        <f>IF(Team!C31="","",Team!C31)</f>
      </c>
      <c r="D31" s="2">
        <v>0</v>
      </c>
      <c r="E31" s="2">
        <v>0</v>
      </c>
      <c r="F31" s="45">
        <f t="shared" si="0"/>
        <v>100</v>
      </c>
      <c r="G31" s="2">
        <v>0</v>
      </c>
      <c r="H31" s="2">
        <v>0</v>
      </c>
      <c r="I31" s="45">
        <f t="shared" si="1"/>
        <v>100</v>
      </c>
      <c r="J31" s="2">
        <v>0</v>
      </c>
      <c r="K31" s="2">
        <v>0</v>
      </c>
      <c r="L31" s="45">
        <f t="shared" si="2"/>
        <v>100</v>
      </c>
      <c r="M31" s="52">
        <f t="shared" si="3"/>
        <v>0</v>
      </c>
      <c r="N31" s="2">
        <v>0</v>
      </c>
      <c r="O31" s="10">
        <v>0</v>
      </c>
      <c r="P31" s="2">
        <v>0</v>
      </c>
      <c r="Q31" s="2">
        <v>0</v>
      </c>
      <c r="R31" s="2">
        <v>0</v>
      </c>
      <c r="S31" s="2"/>
    </row>
    <row r="32" spans="1:19" ht="13.5" thickBot="1">
      <c r="A32" s="16">
        <v>32</v>
      </c>
      <c r="B32" s="16">
        <f>IF(Team!B32="","",Team!B32)</f>
      </c>
      <c r="C32" s="16">
        <f>IF(Team!C32="","",Team!C32)</f>
      </c>
      <c r="D32" s="16">
        <v>0</v>
      </c>
      <c r="E32" s="16">
        <v>0</v>
      </c>
      <c r="F32" s="45">
        <f t="shared" si="0"/>
        <v>100</v>
      </c>
      <c r="G32" s="16">
        <v>0</v>
      </c>
      <c r="H32" s="16">
        <v>0</v>
      </c>
      <c r="I32" s="45">
        <f t="shared" si="1"/>
        <v>100</v>
      </c>
      <c r="J32" s="16">
        <v>0</v>
      </c>
      <c r="K32" s="16">
        <v>0</v>
      </c>
      <c r="L32" s="45">
        <f t="shared" si="2"/>
        <v>100</v>
      </c>
      <c r="M32" s="52">
        <f t="shared" si="3"/>
        <v>0</v>
      </c>
      <c r="N32" s="16">
        <v>0</v>
      </c>
      <c r="O32" s="17">
        <v>0</v>
      </c>
      <c r="P32" s="16">
        <v>0</v>
      </c>
      <c r="Q32" s="16">
        <v>0</v>
      </c>
      <c r="R32" s="16">
        <v>0</v>
      </c>
      <c r="S32" s="2"/>
    </row>
    <row r="33" spans="1:19" ht="13.5" thickBot="1">
      <c r="A33" s="23"/>
      <c r="B33" s="34"/>
      <c r="C33" s="35"/>
      <c r="D33" s="18" t="s">
        <v>17</v>
      </c>
      <c r="E33" s="19"/>
      <c r="F33" s="44"/>
      <c r="G33" s="18" t="s">
        <v>18</v>
      </c>
      <c r="H33" s="19"/>
      <c r="I33" s="44"/>
      <c r="J33" s="18" t="s">
        <v>19</v>
      </c>
      <c r="K33" s="19"/>
      <c r="L33" s="44"/>
      <c r="M33" s="21" t="s">
        <v>26</v>
      </c>
      <c r="N33" s="21" t="s">
        <v>20</v>
      </c>
      <c r="O33" s="21" t="s">
        <v>21</v>
      </c>
      <c r="P33" s="21" t="s">
        <v>14</v>
      </c>
      <c r="Q33" s="22" t="s">
        <v>22</v>
      </c>
      <c r="R33" s="22" t="s">
        <v>39</v>
      </c>
      <c r="S33" s="15"/>
    </row>
    <row r="34" spans="1:19" ht="13.5" thickBot="1">
      <c r="A34" s="33"/>
      <c r="B34" s="36" t="s">
        <v>2</v>
      </c>
      <c r="C34" s="37"/>
      <c r="D34" s="48">
        <f>SUM(D4:D32)</f>
        <v>11</v>
      </c>
      <c r="E34" s="49">
        <f>SUM(E4:E32)</f>
        <v>2</v>
      </c>
      <c r="F34" s="46">
        <f>IF(D34=0,1,(100/D34)*(E34))</f>
        <v>18.181818181818183</v>
      </c>
      <c r="G34" s="48">
        <f>SUM(G4:G32)</f>
        <v>6</v>
      </c>
      <c r="H34" s="48">
        <f>SUM(H4:H32)</f>
        <v>4</v>
      </c>
      <c r="I34" s="46">
        <f>IF(G34=0,1,(100/G34)*(H34))</f>
        <v>66.66666666666667</v>
      </c>
      <c r="J34" s="20">
        <f>SUM(J4:J32)</f>
        <v>0</v>
      </c>
      <c r="K34" s="48">
        <f>SUM(K4:K32)</f>
        <v>0</v>
      </c>
      <c r="L34" s="46">
        <f>IF(J34=0,1,(100/J34)*(K34))</f>
        <v>1</v>
      </c>
      <c r="M34" s="50">
        <f aca="true" t="shared" si="4" ref="M34:R34">SUM(M4:M32)</f>
        <v>8</v>
      </c>
      <c r="N34" s="50">
        <f t="shared" si="4"/>
        <v>5</v>
      </c>
      <c r="O34" s="50">
        <f t="shared" si="4"/>
        <v>8</v>
      </c>
      <c r="P34" s="50">
        <f t="shared" si="4"/>
        <v>5</v>
      </c>
      <c r="Q34" s="51">
        <f t="shared" si="4"/>
        <v>2</v>
      </c>
      <c r="R34" s="51">
        <f t="shared" si="4"/>
        <v>6</v>
      </c>
      <c r="S34" s="15"/>
    </row>
    <row r="35" spans="1:19" ht="13.5" thickBot="1">
      <c r="A35" s="3"/>
      <c r="B35" s="3"/>
      <c r="C35" s="24"/>
      <c r="D35" s="24"/>
      <c r="E35" s="24"/>
      <c r="F35" s="24"/>
      <c r="G35" s="3"/>
      <c r="H35" s="3"/>
      <c r="I35" s="3"/>
      <c r="J35" s="3"/>
      <c r="K35" s="3"/>
      <c r="L35" s="3"/>
      <c r="M35" s="3"/>
      <c r="N35" s="3"/>
      <c r="O35" s="9"/>
      <c r="P35" s="3"/>
      <c r="Q35" s="3"/>
      <c r="R35" s="3"/>
      <c r="S35" s="2"/>
    </row>
    <row r="36" spans="1:19" ht="13.5" thickBot="1">
      <c r="A36" s="2"/>
      <c r="B36" s="10"/>
      <c r="C36" s="27"/>
      <c r="D36" s="25" t="s">
        <v>25</v>
      </c>
      <c r="E36" s="25" t="s">
        <v>26</v>
      </c>
      <c r="F36" s="26" t="s">
        <v>27</v>
      </c>
      <c r="G36" s="15"/>
      <c r="H36" s="2"/>
      <c r="I36" s="2"/>
      <c r="J36" s="2"/>
      <c r="K36" s="2"/>
      <c r="L36" s="27"/>
      <c r="M36" s="25" t="s">
        <v>25</v>
      </c>
      <c r="N36" s="25" t="s">
        <v>20</v>
      </c>
      <c r="O36" s="26" t="s">
        <v>35</v>
      </c>
      <c r="P36" s="2"/>
      <c r="Q36" s="2"/>
      <c r="R36" s="2"/>
      <c r="S36" s="2"/>
    </row>
    <row r="37" spans="1:19" ht="13.5" thickBot="1">
      <c r="A37" s="2"/>
      <c r="B37" s="10"/>
      <c r="C37" s="28" t="s">
        <v>24</v>
      </c>
      <c r="D37" s="7">
        <v>14</v>
      </c>
      <c r="E37" s="7">
        <f>M34</f>
        <v>8</v>
      </c>
      <c r="F37" s="47">
        <f>(E37/D37)</f>
        <v>0.5714285714285714</v>
      </c>
      <c r="G37" s="15"/>
      <c r="H37" s="2"/>
      <c r="I37" s="2"/>
      <c r="J37" s="2"/>
      <c r="K37" s="2"/>
      <c r="L37" s="28"/>
      <c r="M37" s="7">
        <f>D37</f>
        <v>14</v>
      </c>
      <c r="N37" s="7">
        <f>N34</f>
        <v>5</v>
      </c>
      <c r="O37" s="47">
        <f>(N37/M37)</f>
        <v>0.35714285714285715</v>
      </c>
      <c r="P37" s="2"/>
      <c r="Q37" s="2"/>
      <c r="R37" s="2"/>
      <c r="S37" s="2"/>
    </row>
    <row r="38" ht="13.5" thickBot="1"/>
    <row r="39" spans="3:5" ht="13.5" thickBot="1">
      <c r="C39" s="29" t="s">
        <v>28</v>
      </c>
      <c r="D39" s="40"/>
      <c r="E39" s="28">
        <f>SUM(E40:E43)</f>
        <v>0</v>
      </c>
    </row>
    <row r="40" spans="3:5" ht="12.75">
      <c r="C40" s="30" t="s">
        <v>29</v>
      </c>
      <c r="D40" s="2"/>
      <c r="E40" s="41"/>
    </row>
    <row r="41" spans="3:5" ht="12.75">
      <c r="C41" s="30" t="s">
        <v>30</v>
      </c>
      <c r="D41" s="2"/>
      <c r="E41" s="31"/>
    </row>
    <row r="42" spans="3:5" ht="12.75">
      <c r="C42" s="30" t="s">
        <v>31</v>
      </c>
      <c r="D42" s="2"/>
      <c r="E42" s="31"/>
    </row>
    <row r="43" spans="3:5" ht="12.75">
      <c r="C43" s="30" t="s">
        <v>32</v>
      </c>
      <c r="D43" s="2"/>
      <c r="E43" s="31"/>
    </row>
    <row r="44" spans="3:5" ht="12.75">
      <c r="C44" s="30"/>
      <c r="D44" s="2"/>
      <c r="E44" s="31"/>
    </row>
    <row r="45" spans="3:5" ht="13.5" thickBot="1">
      <c r="C45" s="32" t="s">
        <v>33</v>
      </c>
      <c r="D45" s="16"/>
      <c r="E45" s="31"/>
    </row>
    <row r="46" spans="3:5" ht="13.5" thickBot="1">
      <c r="C46" s="38" t="s">
        <v>34</v>
      </c>
      <c r="D46" s="28">
        <f>1000-E39</f>
        <v>1000</v>
      </c>
      <c r="E46" s="39"/>
    </row>
  </sheetData>
  <mergeCells count="1">
    <mergeCell ref="D1:I1"/>
  </mergeCells>
  <printOptions/>
  <pageMargins left="0.75" right="0.25" top="0.49" bottom="1" header="0.5" footer="0.5"/>
  <pageSetup fitToHeight="1" fitToWidth="1" horizontalDpi="1200" verticalDpi="12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115" zoomScaleNormal="115" workbookViewId="0" topLeftCell="A1">
      <selection activeCell="D1" sqref="D1:I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2.7109375" style="0" customWidth="1"/>
    <col min="4" max="5" width="5.7109375" style="0" customWidth="1"/>
    <col min="6" max="6" width="6.7109375" style="0" customWidth="1"/>
    <col min="7" max="8" width="5.7109375" style="0" customWidth="1"/>
    <col min="9" max="9" width="6.7109375" style="0" customWidth="1"/>
    <col min="10" max="11" width="5.7109375" style="0" customWidth="1"/>
    <col min="12" max="17" width="6.7109375" style="0" customWidth="1"/>
    <col min="18" max="18" width="10.140625" style="0" customWidth="1"/>
    <col min="19" max="19" width="34.7109375" style="0" customWidth="1"/>
  </cols>
  <sheetData>
    <row r="1" spans="1:19" ht="18.75" thickBot="1">
      <c r="A1" s="1" t="s">
        <v>36</v>
      </c>
      <c r="D1" s="67" t="s">
        <v>67</v>
      </c>
      <c r="E1" s="67"/>
      <c r="F1" s="67"/>
      <c r="G1" s="67"/>
      <c r="H1" s="67"/>
      <c r="I1" s="67"/>
      <c r="Q1" s="42"/>
      <c r="R1" s="42" t="s">
        <v>37</v>
      </c>
      <c r="S1" s="43" t="s">
        <v>38</v>
      </c>
    </row>
    <row r="2" ht="13.5" thickBot="1"/>
    <row r="3" spans="1:19" ht="13.5" thickBot="1">
      <c r="A3" s="7" t="s">
        <v>23</v>
      </c>
      <c r="B3" s="8" t="s">
        <v>0</v>
      </c>
      <c r="C3" s="7" t="s">
        <v>1</v>
      </c>
      <c r="D3" s="6" t="s">
        <v>5</v>
      </c>
      <c r="E3" s="5" t="s">
        <v>3</v>
      </c>
      <c r="F3" s="5" t="s">
        <v>4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2" t="s">
        <v>42</v>
      </c>
      <c r="N3" s="12" t="s">
        <v>12</v>
      </c>
      <c r="O3" s="13" t="s">
        <v>13</v>
      </c>
      <c r="P3" s="4" t="s">
        <v>14</v>
      </c>
      <c r="Q3" s="5" t="s">
        <v>15</v>
      </c>
      <c r="R3" s="12" t="s">
        <v>40</v>
      </c>
      <c r="S3" s="5" t="s">
        <v>16</v>
      </c>
    </row>
    <row r="4" spans="1:19" ht="12.75">
      <c r="A4" s="3">
        <v>1</v>
      </c>
      <c r="B4" s="11">
        <f>IF(Team!B4="","",Team!B4)</f>
        <v>38687</v>
      </c>
      <c r="C4" s="3" t="str">
        <f>IF(Team!C4="","",Team!C4)</f>
        <v>Bridgport</v>
      </c>
      <c r="D4" s="3">
        <v>8</v>
      </c>
      <c r="E4" s="3">
        <v>4</v>
      </c>
      <c r="F4" s="45">
        <f>IF(D4=0,100,(100/D4)*(E4))</f>
        <v>50</v>
      </c>
      <c r="G4" s="3">
        <v>0</v>
      </c>
      <c r="H4" s="3">
        <v>0</v>
      </c>
      <c r="I4" s="45">
        <f>IF(G4=0,100,(100/G4)*(H4))</f>
        <v>100</v>
      </c>
      <c r="J4" s="3">
        <v>0</v>
      </c>
      <c r="K4" s="3">
        <v>0</v>
      </c>
      <c r="L4" s="45">
        <f>IF(J4=0,100,(100/J4)*(K4))</f>
        <v>100</v>
      </c>
      <c r="M4" s="52">
        <f>E4*2+H4*1+K4*3</f>
        <v>8</v>
      </c>
      <c r="N4" s="3">
        <v>1</v>
      </c>
      <c r="O4" s="9">
        <v>2</v>
      </c>
      <c r="P4" s="3">
        <v>2</v>
      </c>
      <c r="Q4" s="3">
        <v>1</v>
      </c>
      <c r="R4" s="3">
        <v>5</v>
      </c>
      <c r="S4" s="3"/>
    </row>
    <row r="5" spans="1:19" ht="12.75">
      <c r="A5" s="2">
        <v>2</v>
      </c>
      <c r="B5" s="14">
        <f>IF(Team!B5="","",Team!B5)</f>
        <v>38692</v>
      </c>
      <c r="C5" s="2" t="str">
        <f>IF(Team!C5="","",Team!C5)</f>
        <v>Graydon</v>
      </c>
      <c r="D5" s="2">
        <v>7</v>
      </c>
      <c r="E5" s="2">
        <v>1</v>
      </c>
      <c r="F5" s="45">
        <f aca="true" t="shared" si="0" ref="F5:F32">IF(D5=0,100,(100/D5)*(E5))</f>
        <v>14.285714285714286</v>
      </c>
      <c r="G5" s="2">
        <v>3</v>
      </c>
      <c r="H5" s="2">
        <v>1</v>
      </c>
      <c r="I5" s="45">
        <f aca="true" t="shared" si="1" ref="I5:I32">IF(G5=0,100,(100/G5)*(H5))</f>
        <v>33.333333333333336</v>
      </c>
      <c r="J5" s="2">
        <v>0</v>
      </c>
      <c r="K5" s="2">
        <v>0</v>
      </c>
      <c r="L5" s="45">
        <f aca="true" t="shared" si="2" ref="L5:L32">IF(J5=0,100,(100/J5)*(K5))</f>
        <v>100</v>
      </c>
      <c r="M5" s="52">
        <f aca="true" t="shared" si="3" ref="M5:M32">E5*2+H5*1+K5*3</f>
        <v>3</v>
      </c>
      <c r="N5" s="2">
        <v>1</v>
      </c>
      <c r="O5" s="10">
        <v>0</v>
      </c>
      <c r="P5" s="2">
        <v>1</v>
      </c>
      <c r="Q5" s="2">
        <v>2</v>
      </c>
      <c r="R5" s="2">
        <v>3</v>
      </c>
      <c r="S5" s="2"/>
    </row>
    <row r="6" spans="1:19" ht="12.75">
      <c r="A6" s="2">
        <v>3</v>
      </c>
      <c r="B6" s="14">
        <f>IF(Team!B6="","",Team!B6)</f>
        <v>38694</v>
      </c>
      <c r="C6" s="2" t="str">
        <f>IF(Team!C6="","",Team!C6)</f>
        <v>Smithwall</v>
      </c>
      <c r="D6" s="2">
        <v>5</v>
      </c>
      <c r="E6" s="2">
        <v>2</v>
      </c>
      <c r="F6" s="45">
        <f t="shared" si="0"/>
        <v>40</v>
      </c>
      <c r="G6" s="2">
        <v>4</v>
      </c>
      <c r="H6" s="2">
        <v>2</v>
      </c>
      <c r="I6" s="45">
        <f t="shared" si="1"/>
        <v>50</v>
      </c>
      <c r="J6" s="2">
        <v>0</v>
      </c>
      <c r="K6" s="2">
        <v>0</v>
      </c>
      <c r="L6" s="45">
        <f t="shared" si="2"/>
        <v>100</v>
      </c>
      <c r="M6" s="52">
        <f t="shared" si="3"/>
        <v>6</v>
      </c>
      <c r="N6" s="2">
        <v>1</v>
      </c>
      <c r="O6" s="10">
        <v>0</v>
      </c>
      <c r="P6" s="2">
        <v>1</v>
      </c>
      <c r="Q6" s="2">
        <v>1</v>
      </c>
      <c r="R6" s="2">
        <v>10</v>
      </c>
      <c r="S6" s="2"/>
    </row>
    <row r="7" spans="1:19" ht="12.75">
      <c r="A7" s="2">
        <v>4</v>
      </c>
      <c r="B7" s="14">
        <f>IF(Team!B7="","",Team!B7)</f>
        <v>38699</v>
      </c>
      <c r="C7" s="2" t="str">
        <f>IF(Team!C7="","",Team!C7)</f>
        <v>Brunswick</v>
      </c>
      <c r="D7" s="2">
        <v>8</v>
      </c>
      <c r="E7" s="2">
        <v>3</v>
      </c>
      <c r="F7" s="45">
        <f t="shared" si="0"/>
        <v>37.5</v>
      </c>
      <c r="G7" s="2">
        <v>6</v>
      </c>
      <c r="H7" s="2">
        <v>4</v>
      </c>
      <c r="I7" s="45">
        <f t="shared" si="1"/>
        <v>66.66666666666667</v>
      </c>
      <c r="J7" s="2">
        <v>0</v>
      </c>
      <c r="K7" s="2">
        <v>0</v>
      </c>
      <c r="L7" s="45">
        <f t="shared" si="2"/>
        <v>100</v>
      </c>
      <c r="M7" s="52">
        <f t="shared" si="3"/>
        <v>10</v>
      </c>
      <c r="N7" s="2">
        <v>2</v>
      </c>
      <c r="O7" s="10">
        <v>0</v>
      </c>
      <c r="P7" s="2">
        <v>3</v>
      </c>
      <c r="Q7" s="2">
        <v>2</v>
      </c>
      <c r="R7" s="2">
        <v>3</v>
      </c>
      <c r="S7" s="2"/>
    </row>
    <row r="8" spans="1:19" ht="12.75">
      <c r="A8" s="2">
        <v>5</v>
      </c>
      <c r="B8" s="14">
        <f>IF(Team!B8="","",Team!B8)</f>
        <v>38701</v>
      </c>
      <c r="C8" s="2" t="str">
        <f>IF(Team!C8="","",Team!C8)</f>
        <v>Augusta</v>
      </c>
      <c r="D8" s="2">
        <v>7</v>
      </c>
      <c r="E8" s="2">
        <v>2</v>
      </c>
      <c r="F8" s="45">
        <f t="shared" si="0"/>
        <v>28.571428571428573</v>
      </c>
      <c r="G8" s="2">
        <v>0</v>
      </c>
      <c r="H8" s="2">
        <v>0</v>
      </c>
      <c r="I8" s="45">
        <f t="shared" si="1"/>
        <v>100</v>
      </c>
      <c r="J8" s="2">
        <v>0</v>
      </c>
      <c r="K8" s="2">
        <v>0</v>
      </c>
      <c r="L8" s="45">
        <f t="shared" si="2"/>
        <v>100</v>
      </c>
      <c r="M8" s="52">
        <f t="shared" si="3"/>
        <v>4</v>
      </c>
      <c r="N8" s="2">
        <v>0</v>
      </c>
      <c r="O8" s="10">
        <v>0</v>
      </c>
      <c r="P8" s="2">
        <v>0</v>
      </c>
      <c r="Q8" s="2">
        <v>1</v>
      </c>
      <c r="R8" s="2">
        <v>4</v>
      </c>
      <c r="S8" s="2"/>
    </row>
    <row r="9" spans="1:19" ht="12.75">
      <c r="A9" s="2">
        <v>6</v>
      </c>
      <c r="B9" s="14">
        <f>IF(Team!B9="","",Team!B9)</f>
        <v>38703</v>
      </c>
      <c r="C9" s="2" t="str">
        <f>IF(Team!C9="","",Team!C9)</f>
        <v>Dodsville</v>
      </c>
      <c r="D9" s="2">
        <v>8</v>
      </c>
      <c r="E9" s="2">
        <v>7</v>
      </c>
      <c r="F9" s="45">
        <f t="shared" si="0"/>
        <v>87.5</v>
      </c>
      <c r="G9" s="2">
        <v>2</v>
      </c>
      <c r="H9" s="2">
        <v>2</v>
      </c>
      <c r="I9" s="45">
        <f t="shared" si="1"/>
        <v>100</v>
      </c>
      <c r="J9" s="2">
        <v>0</v>
      </c>
      <c r="K9" s="2">
        <v>0</v>
      </c>
      <c r="L9" s="45">
        <f t="shared" si="2"/>
        <v>100</v>
      </c>
      <c r="M9" s="52">
        <f t="shared" si="3"/>
        <v>16</v>
      </c>
      <c r="N9" s="2">
        <v>1</v>
      </c>
      <c r="O9" s="10">
        <v>0</v>
      </c>
      <c r="P9" s="2">
        <v>3</v>
      </c>
      <c r="Q9" s="2">
        <v>1</v>
      </c>
      <c r="R9" s="2">
        <v>3</v>
      </c>
      <c r="S9" s="2"/>
    </row>
    <row r="10" spans="1:19" ht="12.75">
      <c r="A10" s="2">
        <v>7</v>
      </c>
      <c r="B10" s="14">
        <f>IF(Team!B10="","",Team!B10)</f>
        <v>38720</v>
      </c>
      <c r="C10" s="2" t="str">
        <f>IF(Team!C10="","",Team!C10)</f>
        <v>Portland</v>
      </c>
      <c r="D10" s="2">
        <v>10</v>
      </c>
      <c r="E10" s="2">
        <v>6</v>
      </c>
      <c r="F10" s="45">
        <f t="shared" si="0"/>
        <v>60</v>
      </c>
      <c r="G10" s="2">
        <v>0</v>
      </c>
      <c r="H10" s="2">
        <v>0</v>
      </c>
      <c r="I10" s="45">
        <f t="shared" si="1"/>
        <v>100</v>
      </c>
      <c r="J10" s="2">
        <v>0</v>
      </c>
      <c r="K10" s="2">
        <v>0</v>
      </c>
      <c r="L10" s="45">
        <f t="shared" si="2"/>
        <v>100</v>
      </c>
      <c r="M10" s="52">
        <f t="shared" si="3"/>
        <v>12</v>
      </c>
      <c r="N10" s="2">
        <v>0</v>
      </c>
      <c r="O10" s="10">
        <v>0</v>
      </c>
      <c r="P10" s="2">
        <v>1</v>
      </c>
      <c r="Q10" s="2">
        <v>1</v>
      </c>
      <c r="R10" s="2">
        <v>6</v>
      </c>
      <c r="S10" s="2"/>
    </row>
    <row r="11" spans="1:19" ht="12.75">
      <c r="A11" s="2">
        <v>8</v>
      </c>
      <c r="B11" s="14">
        <f>IF(Team!B11="","",Team!B11)</f>
        <v>38721</v>
      </c>
      <c r="C11" s="2" t="str">
        <f>IF(Team!C11="","",Team!C11)</f>
        <v>James City</v>
      </c>
      <c r="D11" s="2">
        <v>7</v>
      </c>
      <c r="E11" s="2">
        <v>3</v>
      </c>
      <c r="F11" s="45">
        <f t="shared" si="0"/>
        <v>42.85714285714286</v>
      </c>
      <c r="G11" s="2">
        <v>1</v>
      </c>
      <c r="H11" s="2">
        <v>0</v>
      </c>
      <c r="I11" s="45">
        <f t="shared" si="1"/>
        <v>0</v>
      </c>
      <c r="J11" s="2">
        <v>0</v>
      </c>
      <c r="K11" s="2">
        <v>0</v>
      </c>
      <c r="L11" s="45">
        <f t="shared" si="2"/>
        <v>100</v>
      </c>
      <c r="M11" s="52">
        <f t="shared" si="3"/>
        <v>6</v>
      </c>
      <c r="N11" s="2">
        <v>0</v>
      </c>
      <c r="O11" s="10">
        <v>1</v>
      </c>
      <c r="P11" s="2">
        <v>1</v>
      </c>
      <c r="Q11" s="2">
        <v>2</v>
      </c>
      <c r="R11" s="2">
        <v>5</v>
      </c>
      <c r="S11" s="2"/>
    </row>
    <row r="12" spans="1:19" ht="12.75">
      <c r="A12" s="2">
        <v>9</v>
      </c>
      <c r="B12" s="14">
        <f>IF(Team!B12="","",Team!B12)</f>
        <v>38722</v>
      </c>
      <c r="C12" s="2" t="str">
        <f>IF(Team!C12="","",Team!C12)</f>
        <v>Tabernathy</v>
      </c>
      <c r="D12" s="2">
        <v>13</v>
      </c>
      <c r="E12" s="2">
        <v>9</v>
      </c>
      <c r="F12" s="45">
        <f t="shared" si="0"/>
        <v>69.23076923076923</v>
      </c>
      <c r="G12" s="2">
        <v>2</v>
      </c>
      <c r="H12" s="2">
        <v>0</v>
      </c>
      <c r="I12" s="45">
        <f t="shared" si="1"/>
        <v>0</v>
      </c>
      <c r="J12" s="2">
        <v>0</v>
      </c>
      <c r="K12" s="2">
        <v>0</v>
      </c>
      <c r="L12" s="45">
        <f t="shared" si="2"/>
        <v>100</v>
      </c>
      <c r="M12" s="52">
        <f t="shared" si="3"/>
        <v>18</v>
      </c>
      <c r="N12" s="2">
        <v>0</v>
      </c>
      <c r="O12" s="10">
        <v>0</v>
      </c>
      <c r="P12" s="2">
        <v>0</v>
      </c>
      <c r="Q12" s="2">
        <v>1</v>
      </c>
      <c r="R12" s="2">
        <v>11</v>
      </c>
      <c r="S12" s="2"/>
    </row>
    <row r="13" spans="1:19" ht="12.75">
      <c r="A13" s="2">
        <v>10</v>
      </c>
      <c r="B13" s="14">
        <f>IF(Team!B13="","",Team!B13)</f>
        <v>38727</v>
      </c>
      <c r="C13" s="2" t="str">
        <f>IF(Team!C13="","",Team!C13)</f>
        <v>Carterton</v>
      </c>
      <c r="D13" s="2">
        <v>14</v>
      </c>
      <c r="E13" s="2">
        <v>7</v>
      </c>
      <c r="F13" s="45">
        <f t="shared" si="0"/>
        <v>50</v>
      </c>
      <c r="G13" s="2">
        <v>0</v>
      </c>
      <c r="H13" s="2">
        <v>0</v>
      </c>
      <c r="I13" s="45">
        <f t="shared" si="1"/>
        <v>100</v>
      </c>
      <c r="J13" s="2">
        <v>0</v>
      </c>
      <c r="K13" s="2">
        <v>0</v>
      </c>
      <c r="L13" s="45">
        <f t="shared" si="2"/>
        <v>100</v>
      </c>
      <c r="M13" s="52">
        <f t="shared" si="3"/>
        <v>14</v>
      </c>
      <c r="N13" s="2">
        <v>1</v>
      </c>
      <c r="O13" s="10">
        <v>4</v>
      </c>
      <c r="P13" s="2">
        <v>0</v>
      </c>
      <c r="Q13" s="2">
        <v>0</v>
      </c>
      <c r="R13" s="2">
        <v>6</v>
      </c>
      <c r="S13" s="2"/>
    </row>
    <row r="14" spans="1:19" ht="12.75">
      <c r="A14" s="2">
        <v>11</v>
      </c>
      <c r="B14" s="14">
        <f>IF(Team!B14="","",Team!B14)</f>
        <v>38729</v>
      </c>
      <c r="C14" s="2" t="str">
        <f>IF(Team!C14="","",Team!C14)</f>
        <v>Bridgport</v>
      </c>
      <c r="D14" s="2">
        <v>8</v>
      </c>
      <c r="E14" s="2">
        <v>4</v>
      </c>
      <c r="F14" s="45">
        <f t="shared" si="0"/>
        <v>50</v>
      </c>
      <c r="G14" s="2">
        <v>2</v>
      </c>
      <c r="H14" s="2">
        <v>2</v>
      </c>
      <c r="I14" s="45">
        <f t="shared" si="1"/>
        <v>100</v>
      </c>
      <c r="J14" s="2">
        <v>0</v>
      </c>
      <c r="K14" s="2">
        <v>0</v>
      </c>
      <c r="L14" s="45">
        <f t="shared" si="2"/>
        <v>100</v>
      </c>
      <c r="M14" s="52">
        <f>E14*2+H14*1+K14*3</f>
        <v>10</v>
      </c>
      <c r="N14" s="2">
        <v>1</v>
      </c>
      <c r="O14" s="10">
        <v>2</v>
      </c>
      <c r="P14" s="2">
        <v>3</v>
      </c>
      <c r="Q14" s="2">
        <v>1</v>
      </c>
      <c r="R14" s="2">
        <v>4</v>
      </c>
      <c r="S14" s="2"/>
    </row>
    <row r="15" spans="1:19" ht="12.75">
      <c r="A15" s="2">
        <v>12</v>
      </c>
      <c r="B15" s="14">
        <f>IF(Team!B15="","",Team!B15)</f>
        <v>38731</v>
      </c>
      <c r="C15" s="2" t="str">
        <f>IF(Team!C15="","",Team!C15)</f>
        <v>Graydon</v>
      </c>
      <c r="D15" s="2">
        <v>3</v>
      </c>
      <c r="E15" s="2">
        <v>2</v>
      </c>
      <c r="F15" s="45">
        <f t="shared" si="0"/>
        <v>66.66666666666667</v>
      </c>
      <c r="G15" s="2">
        <v>0</v>
      </c>
      <c r="H15" s="2">
        <v>0</v>
      </c>
      <c r="I15" s="45">
        <f t="shared" si="1"/>
        <v>100</v>
      </c>
      <c r="J15" s="2">
        <v>0</v>
      </c>
      <c r="K15" s="2">
        <v>0</v>
      </c>
      <c r="L15" s="45">
        <f t="shared" si="2"/>
        <v>100</v>
      </c>
      <c r="M15" s="52">
        <f t="shared" si="3"/>
        <v>4</v>
      </c>
      <c r="N15" s="2">
        <v>0</v>
      </c>
      <c r="O15" s="10">
        <v>3</v>
      </c>
      <c r="P15" s="2">
        <v>0</v>
      </c>
      <c r="Q15" s="2">
        <v>0</v>
      </c>
      <c r="R15" s="2">
        <v>2</v>
      </c>
      <c r="S15" s="2"/>
    </row>
    <row r="16" spans="1:19" ht="12.75">
      <c r="A16" s="2">
        <v>13</v>
      </c>
      <c r="B16" s="14">
        <f>IF(Team!B16="","",Team!B16)</f>
        <v>38734</v>
      </c>
      <c r="C16" s="2" t="str">
        <f>IF(Team!C16="","",Team!C16)</f>
        <v>Smithwall</v>
      </c>
      <c r="D16" s="2">
        <v>10</v>
      </c>
      <c r="E16" s="2">
        <v>3</v>
      </c>
      <c r="F16" s="45">
        <f t="shared" si="0"/>
        <v>30</v>
      </c>
      <c r="G16" s="2">
        <v>5</v>
      </c>
      <c r="H16" s="2">
        <v>2</v>
      </c>
      <c r="I16" s="45">
        <f t="shared" si="1"/>
        <v>40</v>
      </c>
      <c r="J16" s="2">
        <v>0</v>
      </c>
      <c r="K16" s="2">
        <v>0</v>
      </c>
      <c r="L16" s="45">
        <f t="shared" si="2"/>
        <v>100</v>
      </c>
      <c r="M16" s="52">
        <f t="shared" si="3"/>
        <v>8</v>
      </c>
      <c r="N16" s="2">
        <v>1</v>
      </c>
      <c r="O16" s="10">
        <v>2</v>
      </c>
      <c r="P16" s="2">
        <v>1</v>
      </c>
      <c r="Q16" s="2">
        <v>0</v>
      </c>
      <c r="R16" s="2">
        <v>9</v>
      </c>
      <c r="S16" s="2"/>
    </row>
    <row r="17" spans="1:19" ht="12.75">
      <c r="A17" s="2">
        <v>14</v>
      </c>
      <c r="B17" s="14">
        <f>IF(Team!B17="","",Team!B17)</f>
        <v>38736</v>
      </c>
      <c r="C17" s="2" t="str">
        <f>IF(Team!C17="","",Team!C17)</f>
        <v>Brunswick</v>
      </c>
      <c r="D17" s="2">
        <v>4</v>
      </c>
      <c r="E17" s="2">
        <v>2</v>
      </c>
      <c r="F17" s="45">
        <f t="shared" si="0"/>
        <v>50</v>
      </c>
      <c r="G17" s="2">
        <v>2</v>
      </c>
      <c r="H17" s="2">
        <v>2</v>
      </c>
      <c r="I17" s="45">
        <f t="shared" si="1"/>
        <v>100</v>
      </c>
      <c r="J17" s="2">
        <v>0</v>
      </c>
      <c r="K17" s="2">
        <v>0</v>
      </c>
      <c r="L17" s="45">
        <f t="shared" si="2"/>
        <v>100</v>
      </c>
      <c r="M17" s="52">
        <f t="shared" si="3"/>
        <v>6</v>
      </c>
      <c r="N17" s="2">
        <v>0</v>
      </c>
      <c r="O17" s="10">
        <v>1</v>
      </c>
      <c r="P17" s="2">
        <v>5</v>
      </c>
      <c r="Q17" s="2">
        <v>2</v>
      </c>
      <c r="R17" s="2">
        <v>4</v>
      </c>
      <c r="S17" s="2"/>
    </row>
    <row r="18" spans="1:19" ht="12.75">
      <c r="A18" s="2">
        <v>15</v>
      </c>
      <c r="B18" s="14">
        <f>IF(Team!B18="","",Team!B18)</f>
        <v>38745</v>
      </c>
      <c r="C18" s="2" t="str">
        <f>IF(Team!C18="","",Team!C18)</f>
        <v>Augusta</v>
      </c>
      <c r="D18" s="2">
        <v>4</v>
      </c>
      <c r="E18" s="2">
        <v>2</v>
      </c>
      <c r="F18" s="45">
        <f t="shared" si="0"/>
        <v>50</v>
      </c>
      <c r="G18" s="2">
        <v>0</v>
      </c>
      <c r="H18" s="2">
        <v>0</v>
      </c>
      <c r="I18" s="45">
        <f t="shared" si="1"/>
        <v>100</v>
      </c>
      <c r="J18" s="2">
        <v>0</v>
      </c>
      <c r="K18" s="2">
        <v>0</v>
      </c>
      <c r="L18" s="45">
        <f t="shared" si="2"/>
        <v>100</v>
      </c>
      <c r="M18" s="52">
        <f t="shared" si="3"/>
        <v>4</v>
      </c>
      <c r="N18" s="2">
        <v>2</v>
      </c>
      <c r="O18" s="10">
        <v>0</v>
      </c>
      <c r="P18" s="2">
        <v>1</v>
      </c>
      <c r="Q18" s="2">
        <v>5</v>
      </c>
      <c r="R18" s="2">
        <v>4</v>
      </c>
      <c r="S18" s="2"/>
    </row>
    <row r="19" spans="1:19" ht="12.75">
      <c r="A19" s="2">
        <v>16</v>
      </c>
      <c r="B19" s="14">
        <f>IF(Team!B19="","",Team!B19)</f>
        <v>38750</v>
      </c>
      <c r="C19" s="2" t="str">
        <f>IF(Team!C19="","",Team!C19)</f>
        <v>Dodsville</v>
      </c>
      <c r="D19" s="2">
        <v>0</v>
      </c>
      <c r="E19" s="2">
        <v>0</v>
      </c>
      <c r="F19" s="45">
        <f t="shared" si="0"/>
        <v>100</v>
      </c>
      <c r="G19" s="2">
        <v>0</v>
      </c>
      <c r="H19" s="2">
        <v>0</v>
      </c>
      <c r="I19" s="45">
        <f t="shared" si="1"/>
        <v>100</v>
      </c>
      <c r="J19" s="2">
        <v>0</v>
      </c>
      <c r="K19" s="2">
        <v>0</v>
      </c>
      <c r="L19" s="45">
        <f t="shared" si="2"/>
        <v>100</v>
      </c>
      <c r="M19" s="52">
        <f>E19*2+H19*1+K19*3</f>
        <v>0</v>
      </c>
      <c r="N19" s="2">
        <v>0</v>
      </c>
      <c r="O19" s="10">
        <v>0</v>
      </c>
      <c r="P19" s="2">
        <v>0</v>
      </c>
      <c r="Q19" s="2">
        <v>0</v>
      </c>
      <c r="R19" s="2">
        <v>0</v>
      </c>
      <c r="S19" s="2" t="s">
        <v>41</v>
      </c>
    </row>
    <row r="20" spans="1:19" ht="12.75">
      <c r="A20" s="2">
        <v>17</v>
      </c>
      <c r="B20" s="14">
        <f>IF(Team!B20="","",Team!B20)</f>
        <v>38749</v>
      </c>
      <c r="C20" s="2" t="str">
        <f>IF(Team!C20="","",Team!C20)</f>
        <v>Portland</v>
      </c>
      <c r="D20" s="2">
        <v>14</v>
      </c>
      <c r="E20" s="2">
        <v>6</v>
      </c>
      <c r="F20" s="45">
        <f t="shared" si="0"/>
        <v>42.85714285714286</v>
      </c>
      <c r="G20" s="2">
        <v>0</v>
      </c>
      <c r="H20" s="2">
        <v>0</v>
      </c>
      <c r="I20" s="45">
        <f t="shared" si="1"/>
        <v>100</v>
      </c>
      <c r="J20" s="2">
        <v>0</v>
      </c>
      <c r="K20" s="2">
        <v>0</v>
      </c>
      <c r="L20" s="45">
        <f t="shared" si="2"/>
        <v>100</v>
      </c>
      <c r="M20" s="52">
        <f t="shared" si="3"/>
        <v>12</v>
      </c>
      <c r="N20" s="2">
        <v>2</v>
      </c>
      <c r="O20" s="10">
        <v>0</v>
      </c>
      <c r="P20" s="2">
        <v>2</v>
      </c>
      <c r="Q20" s="2">
        <v>5</v>
      </c>
      <c r="R20" s="2">
        <v>5</v>
      </c>
      <c r="S20" s="2"/>
    </row>
    <row r="21" spans="1:19" ht="12.75">
      <c r="A21" s="2">
        <v>18</v>
      </c>
      <c r="B21" s="14">
        <v>38755</v>
      </c>
      <c r="C21" s="2" t="s">
        <v>44</v>
      </c>
      <c r="D21" s="2">
        <v>13</v>
      </c>
      <c r="E21" s="2">
        <v>5</v>
      </c>
      <c r="F21" s="45">
        <f t="shared" si="0"/>
        <v>38.46153846153846</v>
      </c>
      <c r="G21" s="2">
        <v>0</v>
      </c>
      <c r="H21" s="2">
        <v>0</v>
      </c>
      <c r="I21" s="45">
        <f t="shared" si="1"/>
        <v>100</v>
      </c>
      <c r="J21" s="2">
        <v>0</v>
      </c>
      <c r="K21" s="2">
        <v>0</v>
      </c>
      <c r="L21" s="45">
        <f t="shared" si="2"/>
        <v>100</v>
      </c>
      <c r="M21" s="52">
        <f t="shared" si="3"/>
        <v>10</v>
      </c>
      <c r="N21" s="2">
        <v>1</v>
      </c>
      <c r="O21" s="10">
        <v>3</v>
      </c>
      <c r="P21" s="2">
        <v>2</v>
      </c>
      <c r="Q21" s="2">
        <v>1</v>
      </c>
      <c r="R21" s="2">
        <v>1</v>
      </c>
      <c r="S21" s="2"/>
    </row>
    <row r="22" spans="1:19" ht="12.75">
      <c r="A22" s="2">
        <v>19</v>
      </c>
      <c r="B22" s="14">
        <v>38757</v>
      </c>
      <c r="C22" s="2" t="s">
        <v>45</v>
      </c>
      <c r="D22" s="2">
        <v>5</v>
      </c>
      <c r="E22" s="2">
        <v>2</v>
      </c>
      <c r="F22" s="45">
        <f t="shared" si="0"/>
        <v>40</v>
      </c>
      <c r="G22" s="2">
        <v>0</v>
      </c>
      <c r="H22" s="2">
        <v>0</v>
      </c>
      <c r="I22" s="45">
        <f t="shared" si="1"/>
        <v>100</v>
      </c>
      <c r="J22" s="2">
        <v>0</v>
      </c>
      <c r="K22" s="2">
        <v>0</v>
      </c>
      <c r="L22" s="45">
        <f t="shared" si="2"/>
        <v>100</v>
      </c>
      <c r="M22" s="52">
        <f t="shared" si="3"/>
        <v>4</v>
      </c>
      <c r="N22" s="2">
        <v>1</v>
      </c>
      <c r="O22" s="10">
        <v>1</v>
      </c>
      <c r="P22" s="2">
        <v>0</v>
      </c>
      <c r="Q22" s="2">
        <v>2</v>
      </c>
      <c r="R22" s="2">
        <v>2</v>
      </c>
      <c r="S22" s="2"/>
    </row>
    <row r="23" spans="1:19" ht="12.75">
      <c r="A23" s="2">
        <v>20</v>
      </c>
      <c r="B23" s="14">
        <f>IF(Team!B23="","",Team!B23)</f>
        <v>38762</v>
      </c>
      <c r="C23" s="2" t="str">
        <f>IF(Team!C23="","",Team!C23)</f>
        <v>Carterton</v>
      </c>
      <c r="D23" s="2">
        <v>12</v>
      </c>
      <c r="E23" s="2">
        <v>5</v>
      </c>
      <c r="F23" s="45">
        <f t="shared" si="0"/>
        <v>41.66666666666667</v>
      </c>
      <c r="G23" s="2">
        <v>2</v>
      </c>
      <c r="H23" s="2">
        <v>2</v>
      </c>
      <c r="I23" s="45">
        <f t="shared" si="1"/>
        <v>100</v>
      </c>
      <c r="J23" s="2">
        <v>1</v>
      </c>
      <c r="K23" s="2">
        <v>1</v>
      </c>
      <c r="L23" s="45">
        <f t="shared" si="2"/>
        <v>100</v>
      </c>
      <c r="M23" s="52">
        <f t="shared" si="3"/>
        <v>15</v>
      </c>
      <c r="N23" s="2">
        <v>2</v>
      </c>
      <c r="O23" s="10">
        <v>6</v>
      </c>
      <c r="P23" s="2">
        <v>2</v>
      </c>
      <c r="Q23" s="2">
        <v>4</v>
      </c>
      <c r="R23" s="2">
        <v>4</v>
      </c>
      <c r="S23" s="2"/>
    </row>
    <row r="24" spans="1:19" ht="12.75">
      <c r="A24" s="2">
        <v>24</v>
      </c>
      <c r="B24" s="14">
        <f>IF(Team!B24="","",Team!B24)</f>
      </c>
      <c r="C24" s="2">
        <f>IF(Team!C24="","",Team!C24)</f>
      </c>
      <c r="D24" s="2">
        <v>0</v>
      </c>
      <c r="E24" s="2">
        <v>0</v>
      </c>
      <c r="F24" s="45">
        <f t="shared" si="0"/>
        <v>100</v>
      </c>
      <c r="G24" s="2">
        <v>0</v>
      </c>
      <c r="H24" s="2">
        <v>0</v>
      </c>
      <c r="I24" s="45">
        <f t="shared" si="1"/>
        <v>100</v>
      </c>
      <c r="J24" s="2">
        <v>0</v>
      </c>
      <c r="K24" s="2">
        <v>0</v>
      </c>
      <c r="L24" s="45">
        <f t="shared" si="2"/>
        <v>100</v>
      </c>
      <c r="M24" s="52">
        <f t="shared" si="3"/>
        <v>0</v>
      </c>
      <c r="N24" s="2">
        <v>0</v>
      </c>
      <c r="O24" s="10">
        <v>0</v>
      </c>
      <c r="P24" s="2">
        <v>0</v>
      </c>
      <c r="Q24" s="2">
        <v>0</v>
      </c>
      <c r="R24" s="2">
        <v>0</v>
      </c>
      <c r="S24" s="2"/>
    </row>
    <row r="25" spans="1:19" ht="12.75">
      <c r="A25" s="2">
        <v>25</v>
      </c>
      <c r="B25" s="14">
        <f>IF(Team!B25="","",Team!B25)</f>
      </c>
      <c r="C25" s="2">
        <f>IF(Team!C25="","",Team!C25)</f>
      </c>
      <c r="D25" s="2">
        <v>0</v>
      </c>
      <c r="E25" s="2">
        <v>0</v>
      </c>
      <c r="F25" s="45">
        <f t="shared" si="0"/>
        <v>100</v>
      </c>
      <c r="G25" s="2">
        <v>0</v>
      </c>
      <c r="H25" s="2">
        <v>0</v>
      </c>
      <c r="I25" s="45">
        <f t="shared" si="1"/>
        <v>100</v>
      </c>
      <c r="J25" s="2">
        <v>0</v>
      </c>
      <c r="K25" s="2">
        <v>0</v>
      </c>
      <c r="L25" s="45">
        <f t="shared" si="2"/>
        <v>100</v>
      </c>
      <c r="M25" s="52">
        <f t="shared" si="3"/>
        <v>0</v>
      </c>
      <c r="N25" s="2">
        <v>0</v>
      </c>
      <c r="O25" s="10">
        <v>0</v>
      </c>
      <c r="P25" s="2">
        <v>0</v>
      </c>
      <c r="Q25" s="2">
        <v>0</v>
      </c>
      <c r="R25" s="2">
        <v>0</v>
      </c>
      <c r="S25" s="2"/>
    </row>
    <row r="26" spans="1:19" ht="12.75">
      <c r="A26" s="2">
        <v>26</v>
      </c>
      <c r="B26" s="14">
        <f>IF(Team!B26="","",Team!B26)</f>
      </c>
      <c r="C26" s="2">
        <f>IF(Team!C26="","",Team!C26)</f>
      </c>
      <c r="D26" s="2">
        <v>0</v>
      </c>
      <c r="E26" s="2">
        <v>0</v>
      </c>
      <c r="F26" s="45">
        <f t="shared" si="0"/>
        <v>100</v>
      </c>
      <c r="G26" s="2">
        <v>0</v>
      </c>
      <c r="H26" s="2">
        <v>0</v>
      </c>
      <c r="I26" s="45">
        <f t="shared" si="1"/>
        <v>100</v>
      </c>
      <c r="J26" s="2">
        <v>0</v>
      </c>
      <c r="K26" s="2">
        <v>0</v>
      </c>
      <c r="L26" s="45">
        <f t="shared" si="2"/>
        <v>100</v>
      </c>
      <c r="M26" s="52">
        <f t="shared" si="3"/>
        <v>0</v>
      </c>
      <c r="N26" s="2">
        <v>0</v>
      </c>
      <c r="O26" s="10">
        <v>0</v>
      </c>
      <c r="P26" s="2">
        <v>0</v>
      </c>
      <c r="Q26" s="2">
        <v>0</v>
      </c>
      <c r="R26" s="2">
        <v>0</v>
      </c>
      <c r="S26" s="2"/>
    </row>
    <row r="27" spans="1:19" ht="12.75">
      <c r="A27" s="2">
        <v>27</v>
      </c>
      <c r="B27" s="14">
        <f>IF(Team!B27="","",Team!B27)</f>
      </c>
      <c r="C27" s="2">
        <f>IF(Team!C27="","",Team!C27)</f>
      </c>
      <c r="D27" s="2">
        <v>0</v>
      </c>
      <c r="E27" s="2">
        <v>0</v>
      </c>
      <c r="F27" s="45">
        <f t="shared" si="0"/>
        <v>100</v>
      </c>
      <c r="G27" s="2">
        <v>0</v>
      </c>
      <c r="H27" s="2">
        <v>0</v>
      </c>
      <c r="I27" s="45">
        <f t="shared" si="1"/>
        <v>100</v>
      </c>
      <c r="J27" s="2">
        <v>0</v>
      </c>
      <c r="K27" s="2">
        <v>0</v>
      </c>
      <c r="L27" s="45">
        <f t="shared" si="2"/>
        <v>100</v>
      </c>
      <c r="M27" s="52">
        <f t="shared" si="3"/>
        <v>0</v>
      </c>
      <c r="N27" s="2">
        <v>0</v>
      </c>
      <c r="O27" s="10">
        <v>0</v>
      </c>
      <c r="P27" s="2">
        <v>0</v>
      </c>
      <c r="Q27" s="2">
        <v>0</v>
      </c>
      <c r="R27" s="2">
        <v>0</v>
      </c>
      <c r="S27" s="2"/>
    </row>
    <row r="28" spans="1:19" ht="12.75">
      <c r="A28" s="2">
        <v>28</v>
      </c>
      <c r="B28" s="14">
        <f>IF(Team!B28="","",Team!B28)</f>
      </c>
      <c r="C28" s="2">
        <f>IF(Team!C28="","",Team!C28)</f>
      </c>
      <c r="D28" s="2">
        <v>0</v>
      </c>
      <c r="E28" s="2">
        <v>0</v>
      </c>
      <c r="F28" s="45">
        <f t="shared" si="0"/>
        <v>100</v>
      </c>
      <c r="G28" s="2">
        <v>0</v>
      </c>
      <c r="H28" s="2">
        <v>0</v>
      </c>
      <c r="I28" s="45">
        <f t="shared" si="1"/>
        <v>100</v>
      </c>
      <c r="J28" s="2">
        <v>0</v>
      </c>
      <c r="K28" s="2">
        <v>0</v>
      </c>
      <c r="L28" s="45">
        <f t="shared" si="2"/>
        <v>100</v>
      </c>
      <c r="M28" s="52">
        <f>E28*2+H28*1+K28*3</f>
        <v>0</v>
      </c>
      <c r="N28" s="2">
        <v>0</v>
      </c>
      <c r="O28" s="10">
        <v>0</v>
      </c>
      <c r="P28" s="2">
        <v>0</v>
      </c>
      <c r="Q28" s="2">
        <v>0</v>
      </c>
      <c r="R28" s="2">
        <v>0</v>
      </c>
      <c r="S28" s="2"/>
    </row>
    <row r="29" spans="1:19" ht="12.75">
      <c r="A29" s="2">
        <v>29</v>
      </c>
      <c r="B29" s="2">
        <f>IF(Team!B29="","",Team!B29)</f>
      </c>
      <c r="C29" s="2">
        <f>IF(Team!C29="","",Team!C29)</f>
      </c>
      <c r="D29" s="2">
        <v>0</v>
      </c>
      <c r="E29" s="2">
        <v>0</v>
      </c>
      <c r="F29" s="45">
        <f t="shared" si="0"/>
        <v>100</v>
      </c>
      <c r="G29" s="2">
        <v>0</v>
      </c>
      <c r="H29" s="2">
        <v>0</v>
      </c>
      <c r="I29" s="45">
        <f t="shared" si="1"/>
        <v>100</v>
      </c>
      <c r="J29" s="2">
        <v>0</v>
      </c>
      <c r="K29" s="2">
        <v>0</v>
      </c>
      <c r="L29" s="45">
        <f t="shared" si="2"/>
        <v>100</v>
      </c>
      <c r="M29" s="52">
        <f t="shared" si="3"/>
        <v>0</v>
      </c>
      <c r="N29" s="2">
        <v>0</v>
      </c>
      <c r="O29" s="10">
        <v>0</v>
      </c>
      <c r="P29" s="2">
        <v>0</v>
      </c>
      <c r="Q29" s="2">
        <v>0</v>
      </c>
      <c r="R29" s="2">
        <v>0</v>
      </c>
      <c r="S29" s="2"/>
    </row>
    <row r="30" spans="1:19" ht="12.75">
      <c r="A30" s="2">
        <v>30</v>
      </c>
      <c r="B30" s="2">
        <f>IF(Team!B30="","",Team!B30)</f>
      </c>
      <c r="C30" s="2">
        <f>IF(Team!C30="","",Team!C30)</f>
      </c>
      <c r="D30" s="2">
        <v>0</v>
      </c>
      <c r="E30" s="2">
        <v>0</v>
      </c>
      <c r="F30" s="45">
        <f t="shared" si="0"/>
        <v>100</v>
      </c>
      <c r="G30" s="2">
        <v>0</v>
      </c>
      <c r="H30" s="2">
        <v>0</v>
      </c>
      <c r="I30" s="45">
        <f t="shared" si="1"/>
        <v>100</v>
      </c>
      <c r="J30" s="2">
        <v>0</v>
      </c>
      <c r="K30" s="2">
        <v>0</v>
      </c>
      <c r="L30" s="45">
        <f t="shared" si="2"/>
        <v>100</v>
      </c>
      <c r="M30" s="52">
        <f t="shared" si="3"/>
        <v>0</v>
      </c>
      <c r="N30" s="2">
        <v>0</v>
      </c>
      <c r="O30" s="10">
        <v>0</v>
      </c>
      <c r="P30" s="2">
        <v>0</v>
      </c>
      <c r="Q30" s="2">
        <v>0</v>
      </c>
      <c r="R30" s="2">
        <v>0</v>
      </c>
      <c r="S30" s="2"/>
    </row>
    <row r="31" spans="1:19" ht="12.75">
      <c r="A31" s="2">
        <v>31</v>
      </c>
      <c r="B31" s="2">
        <f>IF(Team!B31="","",Team!B31)</f>
      </c>
      <c r="C31" s="2">
        <f>IF(Team!C31="","",Team!C31)</f>
      </c>
      <c r="D31" s="2">
        <v>0</v>
      </c>
      <c r="E31" s="2">
        <v>0</v>
      </c>
      <c r="F31" s="45">
        <f t="shared" si="0"/>
        <v>100</v>
      </c>
      <c r="G31" s="2">
        <v>0</v>
      </c>
      <c r="H31" s="2">
        <v>0</v>
      </c>
      <c r="I31" s="45">
        <f t="shared" si="1"/>
        <v>100</v>
      </c>
      <c r="J31" s="2">
        <v>0</v>
      </c>
      <c r="K31" s="2">
        <v>0</v>
      </c>
      <c r="L31" s="45">
        <f t="shared" si="2"/>
        <v>100</v>
      </c>
      <c r="M31" s="52">
        <f t="shared" si="3"/>
        <v>0</v>
      </c>
      <c r="N31" s="2">
        <v>0</v>
      </c>
      <c r="O31" s="10">
        <v>0</v>
      </c>
      <c r="P31" s="2">
        <v>0</v>
      </c>
      <c r="Q31" s="2">
        <v>0</v>
      </c>
      <c r="R31" s="2">
        <v>0</v>
      </c>
      <c r="S31" s="2"/>
    </row>
    <row r="32" spans="1:19" ht="13.5" thickBot="1">
      <c r="A32" s="16">
        <v>32</v>
      </c>
      <c r="B32" s="16">
        <f>IF(Team!B32="","",Team!B32)</f>
      </c>
      <c r="C32" s="16">
        <f>IF(Team!C32="","",Team!C32)</f>
      </c>
      <c r="D32" s="16">
        <v>0</v>
      </c>
      <c r="E32" s="16">
        <v>0</v>
      </c>
      <c r="F32" s="45">
        <f t="shared" si="0"/>
        <v>100</v>
      </c>
      <c r="G32" s="16">
        <v>0</v>
      </c>
      <c r="H32" s="16">
        <v>0</v>
      </c>
      <c r="I32" s="45">
        <f t="shared" si="1"/>
        <v>100</v>
      </c>
      <c r="J32" s="16">
        <v>0</v>
      </c>
      <c r="K32" s="16">
        <v>0</v>
      </c>
      <c r="L32" s="45">
        <f t="shared" si="2"/>
        <v>100</v>
      </c>
      <c r="M32" s="52">
        <f t="shared" si="3"/>
        <v>0</v>
      </c>
      <c r="N32" s="16">
        <v>0</v>
      </c>
      <c r="O32" s="17">
        <v>0</v>
      </c>
      <c r="P32" s="16">
        <v>0</v>
      </c>
      <c r="Q32" s="16">
        <v>0</v>
      </c>
      <c r="R32" s="16">
        <v>0</v>
      </c>
      <c r="S32" s="2"/>
    </row>
    <row r="33" spans="1:19" ht="13.5" thickBot="1">
      <c r="A33" s="23"/>
      <c r="B33" s="34"/>
      <c r="C33" s="35"/>
      <c r="D33" s="18" t="s">
        <v>17</v>
      </c>
      <c r="E33" s="19"/>
      <c r="F33" s="44"/>
      <c r="G33" s="18" t="s">
        <v>18</v>
      </c>
      <c r="H33" s="19"/>
      <c r="I33" s="44"/>
      <c r="J33" s="18" t="s">
        <v>19</v>
      </c>
      <c r="K33" s="19"/>
      <c r="L33" s="44"/>
      <c r="M33" s="21" t="s">
        <v>26</v>
      </c>
      <c r="N33" s="21" t="s">
        <v>20</v>
      </c>
      <c r="O33" s="21" t="s">
        <v>21</v>
      </c>
      <c r="P33" s="21" t="s">
        <v>14</v>
      </c>
      <c r="Q33" s="22" t="s">
        <v>22</v>
      </c>
      <c r="R33" s="22" t="s">
        <v>39</v>
      </c>
      <c r="S33" s="15"/>
    </row>
    <row r="34" spans="1:19" ht="13.5" thickBot="1">
      <c r="A34" s="33"/>
      <c r="B34" s="36" t="s">
        <v>2</v>
      </c>
      <c r="C34" s="37"/>
      <c r="D34" s="48">
        <f>SUM(D4:D32)</f>
        <v>160</v>
      </c>
      <c r="E34" s="49">
        <f>SUM(E4:E32)</f>
        <v>75</v>
      </c>
      <c r="F34" s="46">
        <f>IF(D34=0,1,(100/D34)*(E34))</f>
        <v>46.875</v>
      </c>
      <c r="G34" s="48">
        <f>SUM(G4:G32)</f>
        <v>29</v>
      </c>
      <c r="H34" s="48">
        <f>SUM(H4:H32)</f>
        <v>17</v>
      </c>
      <c r="I34" s="46">
        <f>IF(G34=0,1,(100/G34)*(H34))</f>
        <v>58.62068965517241</v>
      </c>
      <c r="J34" s="20">
        <f>SUM(J4:J32)</f>
        <v>1</v>
      </c>
      <c r="K34" s="48">
        <f>SUM(K4:K32)</f>
        <v>1</v>
      </c>
      <c r="L34" s="46">
        <f>IF(J34=0,1,(100/J34)*(K34))</f>
        <v>100</v>
      </c>
      <c r="M34" s="50">
        <f aca="true" t="shared" si="4" ref="M34:R34">SUM(M4:M32)</f>
        <v>170</v>
      </c>
      <c r="N34" s="50">
        <f t="shared" si="4"/>
        <v>17</v>
      </c>
      <c r="O34" s="50">
        <f t="shared" si="4"/>
        <v>25</v>
      </c>
      <c r="P34" s="50">
        <f t="shared" si="4"/>
        <v>28</v>
      </c>
      <c r="Q34" s="51">
        <f t="shared" si="4"/>
        <v>32</v>
      </c>
      <c r="R34" s="51">
        <f t="shared" si="4"/>
        <v>91</v>
      </c>
      <c r="S34" s="15"/>
    </row>
    <row r="35" spans="1:19" ht="13.5" thickBot="1">
      <c r="A35" s="3"/>
      <c r="B35" s="3"/>
      <c r="C35" s="24"/>
      <c r="D35" s="24"/>
      <c r="E35" s="24"/>
      <c r="F35" s="24"/>
      <c r="G35" s="3"/>
      <c r="H35" s="3"/>
      <c r="I35" s="3"/>
      <c r="J35" s="3"/>
      <c r="K35" s="3"/>
      <c r="L35" s="3"/>
      <c r="M35" s="3"/>
      <c r="N35" s="3"/>
      <c r="O35" s="9"/>
      <c r="P35" s="3"/>
      <c r="Q35" s="3"/>
      <c r="R35" s="3"/>
      <c r="S35" s="2"/>
    </row>
    <row r="36" spans="1:19" ht="13.5" thickBot="1">
      <c r="A36" s="2"/>
      <c r="B36" s="10"/>
      <c r="C36" s="27"/>
      <c r="D36" s="25" t="s">
        <v>25</v>
      </c>
      <c r="E36" s="25" t="s">
        <v>26</v>
      </c>
      <c r="F36" s="26" t="s">
        <v>27</v>
      </c>
      <c r="G36" s="15"/>
      <c r="H36" s="2"/>
      <c r="I36" s="2"/>
      <c r="J36" s="2"/>
      <c r="K36" s="2"/>
      <c r="L36" s="27"/>
      <c r="M36" s="25" t="s">
        <v>25</v>
      </c>
      <c r="N36" s="25" t="s">
        <v>20</v>
      </c>
      <c r="O36" s="26" t="s">
        <v>35</v>
      </c>
      <c r="P36" s="2"/>
      <c r="Q36" s="2"/>
      <c r="R36" s="2"/>
      <c r="S36" s="2"/>
    </row>
    <row r="37" spans="1:19" ht="13.5" thickBot="1">
      <c r="A37" s="2"/>
      <c r="B37" s="10"/>
      <c r="C37" s="28" t="s">
        <v>24</v>
      </c>
      <c r="D37" s="7">
        <v>19</v>
      </c>
      <c r="E37" s="7">
        <f>M34</f>
        <v>170</v>
      </c>
      <c r="F37" s="47">
        <f>(E37/D37)</f>
        <v>8.947368421052632</v>
      </c>
      <c r="G37" s="15"/>
      <c r="H37" s="2"/>
      <c r="I37" s="2"/>
      <c r="J37" s="2"/>
      <c r="K37" s="2"/>
      <c r="L37" s="28"/>
      <c r="M37" s="7">
        <f>D37</f>
        <v>19</v>
      </c>
      <c r="N37" s="7">
        <f>N34</f>
        <v>17</v>
      </c>
      <c r="O37" s="47">
        <f>(N37/M37)</f>
        <v>0.8947368421052632</v>
      </c>
      <c r="P37" s="2"/>
      <c r="Q37" s="2"/>
      <c r="R37" s="2"/>
      <c r="S37" s="2"/>
    </row>
    <row r="38" ht="13.5" thickBot="1"/>
    <row r="39" spans="3:5" ht="13.5" thickBot="1">
      <c r="C39" s="29" t="s">
        <v>28</v>
      </c>
      <c r="D39" s="40"/>
      <c r="E39" s="28">
        <f>SUM(E40:E43)</f>
        <v>0</v>
      </c>
    </row>
    <row r="40" spans="3:5" ht="12.75">
      <c r="C40" s="30" t="s">
        <v>29</v>
      </c>
      <c r="D40" s="2"/>
      <c r="E40" s="41"/>
    </row>
    <row r="41" spans="3:5" ht="12.75">
      <c r="C41" s="30" t="s">
        <v>30</v>
      </c>
      <c r="D41" s="2"/>
      <c r="E41" s="31"/>
    </row>
    <row r="42" spans="3:5" ht="12.75">
      <c r="C42" s="30" t="s">
        <v>31</v>
      </c>
      <c r="D42" s="2"/>
      <c r="E42" s="31"/>
    </row>
    <row r="43" spans="3:5" ht="12.75">
      <c r="C43" s="30" t="s">
        <v>32</v>
      </c>
      <c r="D43" s="2"/>
      <c r="E43" s="31"/>
    </row>
    <row r="44" spans="3:5" ht="12.75">
      <c r="C44" s="30"/>
      <c r="D44" s="2"/>
      <c r="E44" s="31"/>
    </row>
    <row r="45" spans="3:5" ht="13.5" thickBot="1">
      <c r="C45" s="32" t="s">
        <v>33</v>
      </c>
      <c r="D45" s="16"/>
      <c r="E45" s="31"/>
    </row>
    <row r="46" spans="3:5" ht="13.5" thickBot="1">
      <c r="C46" s="38" t="s">
        <v>34</v>
      </c>
      <c r="D46" s="28">
        <f>1000-E39</f>
        <v>1000</v>
      </c>
      <c r="E46" s="39"/>
    </row>
  </sheetData>
  <mergeCells count="1">
    <mergeCell ref="D1:I1"/>
  </mergeCells>
  <printOptions/>
  <pageMargins left="0.75" right="0.25" top="0.49" bottom="1" header="0.5" footer="0.5"/>
  <pageSetup fitToHeight="1" fitToWidth="1" horizontalDpi="1200" verticalDpi="1200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115" zoomScaleNormal="115" workbookViewId="0" topLeftCell="A1">
      <selection activeCell="D1" sqref="D1:I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2.7109375" style="0" customWidth="1"/>
    <col min="4" max="5" width="5.7109375" style="0" customWidth="1"/>
    <col min="6" max="6" width="6.7109375" style="0" customWidth="1"/>
    <col min="7" max="8" width="5.7109375" style="0" customWidth="1"/>
    <col min="9" max="9" width="6.7109375" style="0" customWidth="1"/>
    <col min="10" max="11" width="5.7109375" style="0" customWidth="1"/>
    <col min="12" max="17" width="6.7109375" style="0" customWidth="1"/>
    <col min="18" max="18" width="5.421875" style="0" customWidth="1"/>
    <col min="19" max="19" width="34.7109375" style="0" customWidth="1"/>
  </cols>
  <sheetData>
    <row r="1" spans="1:19" ht="18.75" thickBot="1">
      <c r="A1" s="1" t="s">
        <v>36</v>
      </c>
      <c r="D1" s="67" t="s">
        <v>68</v>
      </c>
      <c r="E1" s="67"/>
      <c r="F1" s="67"/>
      <c r="G1" s="67"/>
      <c r="H1" s="67"/>
      <c r="I1" s="67"/>
      <c r="Q1" s="42"/>
      <c r="R1" s="42" t="s">
        <v>37</v>
      </c>
      <c r="S1" s="43" t="s">
        <v>38</v>
      </c>
    </row>
    <row r="2" ht="13.5" thickBot="1"/>
    <row r="3" spans="1:19" ht="13.5" thickBot="1">
      <c r="A3" s="7" t="s">
        <v>23</v>
      </c>
      <c r="B3" s="8" t="s">
        <v>0</v>
      </c>
      <c r="C3" s="7" t="s">
        <v>1</v>
      </c>
      <c r="D3" s="6" t="s">
        <v>5</v>
      </c>
      <c r="E3" s="5" t="s">
        <v>3</v>
      </c>
      <c r="F3" s="5" t="s">
        <v>4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2" t="s">
        <v>42</v>
      </c>
      <c r="N3" s="12" t="s">
        <v>12</v>
      </c>
      <c r="O3" s="13" t="s">
        <v>13</v>
      </c>
      <c r="P3" s="4" t="s">
        <v>14</v>
      </c>
      <c r="Q3" s="5" t="s">
        <v>15</v>
      </c>
      <c r="R3" s="12" t="s">
        <v>46</v>
      </c>
      <c r="S3" s="5" t="s">
        <v>16</v>
      </c>
    </row>
    <row r="4" spans="1:19" ht="12.75">
      <c r="A4" s="3">
        <v>1</v>
      </c>
      <c r="B4" s="11">
        <f>IF(Team!B4="","",Team!B4)</f>
        <v>38687</v>
      </c>
      <c r="C4" s="3" t="str">
        <f>IF(Team!C4="","",Team!C4)</f>
        <v>Bridgport</v>
      </c>
      <c r="D4" s="3">
        <v>13</v>
      </c>
      <c r="E4" s="3">
        <v>7</v>
      </c>
      <c r="F4" s="45">
        <f>IF(D4=0,100,(100/D4)*(E4))</f>
        <v>53.84615384615385</v>
      </c>
      <c r="G4" s="3">
        <v>4</v>
      </c>
      <c r="H4" s="3">
        <v>2</v>
      </c>
      <c r="I4" s="45">
        <f>IF(G4=0,100,(100/G4)*(H4))</f>
        <v>50</v>
      </c>
      <c r="J4" s="3">
        <v>2</v>
      </c>
      <c r="K4" s="3">
        <v>1</v>
      </c>
      <c r="L4" s="45">
        <f>IF(J4=0,100,(100/J4)*(K4))</f>
        <v>50</v>
      </c>
      <c r="M4" s="52">
        <f>E4*2+H4*1+K4*3</f>
        <v>19</v>
      </c>
      <c r="N4" s="3">
        <v>1</v>
      </c>
      <c r="O4" s="9">
        <v>3</v>
      </c>
      <c r="P4" s="3">
        <v>1</v>
      </c>
      <c r="Q4" s="3">
        <v>0</v>
      </c>
      <c r="R4" s="3">
        <v>3</v>
      </c>
      <c r="S4" s="3"/>
    </row>
    <row r="5" spans="1:19" ht="12.75">
      <c r="A5" s="2">
        <v>2</v>
      </c>
      <c r="B5" s="14">
        <f>IF(Team!B5="","",Team!B5)</f>
        <v>38692</v>
      </c>
      <c r="C5" s="2" t="str">
        <f>IF(Team!C5="","",Team!C5)</f>
        <v>Graydon</v>
      </c>
      <c r="D5" s="2">
        <v>10</v>
      </c>
      <c r="E5" s="2">
        <v>7</v>
      </c>
      <c r="F5" s="45">
        <f aca="true" t="shared" si="0" ref="F5:F32">IF(D5=0,100,(100/D5)*(E5))</f>
        <v>70</v>
      </c>
      <c r="G5" s="2">
        <v>4</v>
      </c>
      <c r="H5" s="2">
        <v>0</v>
      </c>
      <c r="I5" s="45">
        <f aca="true" t="shared" si="1" ref="I5:I32">IF(G5=0,100,(100/G5)*(H5))</f>
        <v>0</v>
      </c>
      <c r="J5" s="2">
        <v>2</v>
      </c>
      <c r="K5" s="2">
        <v>1</v>
      </c>
      <c r="L5" s="45">
        <f aca="true" t="shared" si="2" ref="L5:L32">IF(J5=0,100,(100/J5)*(K5))</f>
        <v>50</v>
      </c>
      <c r="M5" s="52">
        <f aca="true" t="shared" si="3" ref="M5:M32">E5*2+H5*1+K5*3</f>
        <v>17</v>
      </c>
      <c r="N5" s="2">
        <v>0</v>
      </c>
      <c r="O5" s="10">
        <v>3</v>
      </c>
      <c r="P5" s="2">
        <v>3</v>
      </c>
      <c r="Q5" s="2">
        <v>0</v>
      </c>
      <c r="R5" s="2">
        <v>14</v>
      </c>
      <c r="S5" s="2"/>
    </row>
    <row r="6" spans="1:19" ht="12.75">
      <c r="A6" s="2">
        <v>3</v>
      </c>
      <c r="B6" s="14">
        <f>IF(Team!B6="","",Team!B6)</f>
        <v>38694</v>
      </c>
      <c r="C6" s="2" t="str">
        <f>IF(Team!C6="","",Team!C6)</f>
        <v>Smithwall</v>
      </c>
      <c r="D6" s="2">
        <v>17</v>
      </c>
      <c r="E6" s="2">
        <v>7</v>
      </c>
      <c r="F6" s="45">
        <f t="shared" si="0"/>
        <v>41.1764705882353</v>
      </c>
      <c r="G6" s="2">
        <v>7</v>
      </c>
      <c r="H6" s="2">
        <v>2</v>
      </c>
      <c r="I6" s="45">
        <f t="shared" si="1"/>
        <v>28.571428571428573</v>
      </c>
      <c r="J6" s="2">
        <v>3</v>
      </c>
      <c r="K6" s="2">
        <v>0</v>
      </c>
      <c r="L6" s="45">
        <f t="shared" si="2"/>
        <v>0</v>
      </c>
      <c r="M6" s="52">
        <f t="shared" si="3"/>
        <v>16</v>
      </c>
      <c r="N6" s="2">
        <v>0</v>
      </c>
      <c r="O6" s="10">
        <v>4</v>
      </c>
      <c r="P6" s="2">
        <v>2</v>
      </c>
      <c r="Q6" s="2">
        <v>1</v>
      </c>
      <c r="R6" s="2">
        <v>15</v>
      </c>
      <c r="S6" s="2"/>
    </row>
    <row r="7" spans="1:19" ht="12.75">
      <c r="A7" s="2">
        <v>4</v>
      </c>
      <c r="B7" s="14">
        <f>IF(Team!B7="","",Team!B7)</f>
        <v>38699</v>
      </c>
      <c r="C7" s="2" t="str">
        <f>IF(Team!C7="","",Team!C7)</f>
        <v>Brunswick</v>
      </c>
      <c r="D7" s="2">
        <v>8</v>
      </c>
      <c r="E7" s="2">
        <v>3</v>
      </c>
      <c r="F7" s="45">
        <f t="shared" si="0"/>
        <v>37.5</v>
      </c>
      <c r="G7" s="2">
        <v>2</v>
      </c>
      <c r="H7" s="2">
        <v>2</v>
      </c>
      <c r="I7" s="45">
        <f t="shared" si="1"/>
        <v>100</v>
      </c>
      <c r="J7" s="2">
        <v>4</v>
      </c>
      <c r="K7" s="2">
        <v>2</v>
      </c>
      <c r="L7" s="45">
        <f t="shared" si="2"/>
        <v>50</v>
      </c>
      <c r="M7" s="52">
        <f t="shared" si="3"/>
        <v>14</v>
      </c>
      <c r="N7" s="2">
        <v>1</v>
      </c>
      <c r="O7" s="10">
        <v>2</v>
      </c>
      <c r="P7" s="2">
        <v>6</v>
      </c>
      <c r="Q7" s="2">
        <v>5</v>
      </c>
      <c r="R7" s="2">
        <v>11</v>
      </c>
      <c r="S7" s="2"/>
    </row>
    <row r="8" spans="1:19" ht="12.75">
      <c r="A8" s="2">
        <v>5</v>
      </c>
      <c r="B8" s="14">
        <f>IF(Team!B8="","",Team!B8)</f>
        <v>38701</v>
      </c>
      <c r="C8" s="2" t="str">
        <f>IF(Team!C8="","",Team!C8)</f>
        <v>Augusta</v>
      </c>
      <c r="D8" s="2">
        <v>10</v>
      </c>
      <c r="E8" s="2">
        <v>5</v>
      </c>
      <c r="F8" s="45">
        <f t="shared" si="0"/>
        <v>50</v>
      </c>
      <c r="G8" s="2">
        <v>4</v>
      </c>
      <c r="H8" s="2">
        <v>0</v>
      </c>
      <c r="I8" s="45">
        <f t="shared" si="1"/>
        <v>0</v>
      </c>
      <c r="J8" s="2">
        <v>3</v>
      </c>
      <c r="K8" s="2">
        <v>0</v>
      </c>
      <c r="L8" s="45">
        <f t="shared" si="2"/>
        <v>0</v>
      </c>
      <c r="M8" s="52">
        <f t="shared" si="3"/>
        <v>10</v>
      </c>
      <c r="N8" s="2">
        <v>2</v>
      </c>
      <c r="O8" s="10">
        <v>1</v>
      </c>
      <c r="P8" s="2">
        <v>4</v>
      </c>
      <c r="Q8" s="2">
        <v>4</v>
      </c>
      <c r="R8" s="2">
        <v>6</v>
      </c>
      <c r="S8" s="2"/>
    </row>
    <row r="9" spans="1:19" ht="12.75">
      <c r="A9" s="2">
        <v>6</v>
      </c>
      <c r="B9" s="14">
        <f>IF(Team!B9="","",Team!B9)</f>
        <v>38703</v>
      </c>
      <c r="C9" s="2" t="str">
        <f>IF(Team!C9="","",Team!C9)</f>
        <v>Dodsville</v>
      </c>
      <c r="D9" s="2">
        <v>3</v>
      </c>
      <c r="E9" s="2">
        <v>0</v>
      </c>
      <c r="F9" s="45">
        <f t="shared" si="0"/>
        <v>0</v>
      </c>
      <c r="G9" s="2">
        <v>0</v>
      </c>
      <c r="H9" s="2">
        <v>0</v>
      </c>
      <c r="I9" s="45">
        <f t="shared" si="1"/>
        <v>100</v>
      </c>
      <c r="J9" s="2">
        <v>0</v>
      </c>
      <c r="K9" s="2">
        <v>0</v>
      </c>
      <c r="L9" s="45">
        <f t="shared" si="2"/>
        <v>100</v>
      </c>
      <c r="M9" s="52">
        <f t="shared" si="3"/>
        <v>0</v>
      </c>
      <c r="N9" s="2">
        <v>2</v>
      </c>
      <c r="O9" s="10">
        <v>1</v>
      </c>
      <c r="P9" s="2">
        <v>0</v>
      </c>
      <c r="Q9" s="2">
        <v>3</v>
      </c>
      <c r="R9" s="2">
        <v>2</v>
      </c>
      <c r="S9" s="2"/>
    </row>
    <row r="10" spans="1:19" ht="12.75">
      <c r="A10" s="2">
        <v>7</v>
      </c>
      <c r="B10" s="14">
        <f>IF(Team!B10="","",Team!B10)</f>
        <v>38720</v>
      </c>
      <c r="C10" s="2" t="str">
        <f>IF(Team!C10="","",Team!C10)</f>
        <v>Portland</v>
      </c>
      <c r="D10" s="2">
        <v>25</v>
      </c>
      <c r="E10" s="2">
        <v>5</v>
      </c>
      <c r="F10" s="45">
        <f t="shared" si="0"/>
        <v>20</v>
      </c>
      <c r="G10" s="2">
        <v>2</v>
      </c>
      <c r="H10" s="2">
        <v>0</v>
      </c>
      <c r="I10" s="45">
        <f t="shared" si="1"/>
        <v>0</v>
      </c>
      <c r="J10" s="2">
        <v>2</v>
      </c>
      <c r="K10" s="2">
        <v>0</v>
      </c>
      <c r="L10" s="45">
        <f t="shared" si="2"/>
        <v>0</v>
      </c>
      <c r="M10" s="52">
        <f t="shared" si="3"/>
        <v>10</v>
      </c>
      <c r="N10" s="2">
        <v>1</v>
      </c>
      <c r="O10" s="10">
        <v>3</v>
      </c>
      <c r="P10" s="2">
        <v>3</v>
      </c>
      <c r="Q10" s="2">
        <v>1</v>
      </c>
      <c r="R10" s="2">
        <v>9</v>
      </c>
      <c r="S10" s="2"/>
    </row>
    <row r="11" spans="1:19" ht="12.75">
      <c r="A11" s="2">
        <v>8</v>
      </c>
      <c r="B11" s="14">
        <f>IF(Team!B11="","",Team!B11)</f>
        <v>38721</v>
      </c>
      <c r="C11" s="2" t="str">
        <f>IF(Team!C11="","",Team!C11)</f>
        <v>James City</v>
      </c>
      <c r="D11" s="2">
        <v>14</v>
      </c>
      <c r="E11" s="2">
        <v>10</v>
      </c>
      <c r="F11" s="45">
        <f t="shared" si="0"/>
        <v>71.42857142857143</v>
      </c>
      <c r="G11" s="2">
        <v>9</v>
      </c>
      <c r="H11" s="2">
        <v>6</v>
      </c>
      <c r="I11" s="45">
        <f t="shared" si="1"/>
        <v>66.66666666666666</v>
      </c>
      <c r="J11" s="2">
        <v>0</v>
      </c>
      <c r="K11" s="2">
        <v>0</v>
      </c>
      <c r="L11" s="45">
        <f t="shared" si="2"/>
        <v>100</v>
      </c>
      <c r="M11" s="52">
        <f t="shared" si="3"/>
        <v>26</v>
      </c>
      <c r="N11" s="2">
        <v>0</v>
      </c>
      <c r="O11" s="10">
        <v>0</v>
      </c>
      <c r="P11" s="2">
        <v>1</v>
      </c>
      <c r="Q11" s="2">
        <v>1</v>
      </c>
      <c r="R11" s="2">
        <v>3</v>
      </c>
      <c r="S11" s="2"/>
    </row>
    <row r="12" spans="1:19" ht="12.75">
      <c r="A12" s="2">
        <v>9</v>
      </c>
      <c r="B12" s="14">
        <f>IF(Team!B12="","",Team!B12)</f>
        <v>38722</v>
      </c>
      <c r="C12" s="2" t="str">
        <f>IF(Team!C12="","",Team!C12)</f>
        <v>Tabernathy</v>
      </c>
      <c r="D12" s="2">
        <v>9</v>
      </c>
      <c r="E12" s="2">
        <v>3</v>
      </c>
      <c r="F12" s="45">
        <f t="shared" si="0"/>
        <v>33.33333333333333</v>
      </c>
      <c r="G12" s="2">
        <v>4</v>
      </c>
      <c r="H12" s="2">
        <v>1</v>
      </c>
      <c r="I12" s="45">
        <f t="shared" si="1"/>
        <v>25</v>
      </c>
      <c r="J12" s="2">
        <v>3</v>
      </c>
      <c r="K12" s="2">
        <v>1</v>
      </c>
      <c r="L12" s="45">
        <f t="shared" si="2"/>
        <v>33.333333333333336</v>
      </c>
      <c r="M12" s="52">
        <f t="shared" si="3"/>
        <v>10</v>
      </c>
      <c r="N12" s="2">
        <v>2</v>
      </c>
      <c r="O12" s="10">
        <v>6</v>
      </c>
      <c r="P12" s="2">
        <v>0</v>
      </c>
      <c r="Q12" s="2">
        <v>1</v>
      </c>
      <c r="R12" s="2">
        <v>16</v>
      </c>
      <c r="S12" s="2"/>
    </row>
    <row r="13" spans="1:19" ht="12.75">
      <c r="A13" s="2">
        <v>10</v>
      </c>
      <c r="B13" s="14">
        <f>IF(Team!B13="","",Team!B13)</f>
        <v>38727</v>
      </c>
      <c r="C13" s="2" t="str">
        <f>IF(Team!C13="","",Team!C13)</f>
        <v>Carterton</v>
      </c>
      <c r="D13" s="2">
        <v>10</v>
      </c>
      <c r="E13" s="2">
        <v>5</v>
      </c>
      <c r="F13" s="45">
        <f t="shared" si="0"/>
        <v>50</v>
      </c>
      <c r="G13" s="2">
        <v>1</v>
      </c>
      <c r="H13" s="2">
        <v>0</v>
      </c>
      <c r="I13" s="45">
        <f t="shared" si="1"/>
        <v>0</v>
      </c>
      <c r="J13" s="2">
        <v>2</v>
      </c>
      <c r="K13" s="2">
        <v>1</v>
      </c>
      <c r="L13" s="45">
        <f t="shared" si="2"/>
        <v>50</v>
      </c>
      <c r="M13" s="52">
        <f t="shared" si="3"/>
        <v>13</v>
      </c>
      <c r="N13" s="2">
        <v>2</v>
      </c>
      <c r="O13" s="10">
        <v>2</v>
      </c>
      <c r="P13" s="2">
        <v>1</v>
      </c>
      <c r="Q13" s="2">
        <v>0</v>
      </c>
      <c r="R13" s="2">
        <v>5</v>
      </c>
      <c r="S13" s="2"/>
    </row>
    <row r="14" spans="1:19" ht="12.75">
      <c r="A14" s="2">
        <v>11</v>
      </c>
      <c r="B14" s="14">
        <f>IF(Team!B14="","",Team!B14)</f>
        <v>38729</v>
      </c>
      <c r="C14" s="2" t="str">
        <f>IF(Team!C14="","",Team!C14)</f>
        <v>Bridgport</v>
      </c>
      <c r="D14" s="2">
        <v>8</v>
      </c>
      <c r="E14" s="2">
        <v>6</v>
      </c>
      <c r="F14" s="45">
        <f t="shared" si="0"/>
        <v>75</v>
      </c>
      <c r="G14" s="2">
        <v>1</v>
      </c>
      <c r="H14" s="2">
        <v>0</v>
      </c>
      <c r="I14" s="45">
        <f t="shared" si="1"/>
        <v>0</v>
      </c>
      <c r="J14" s="2">
        <v>2</v>
      </c>
      <c r="K14" s="2">
        <v>0</v>
      </c>
      <c r="L14" s="45">
        <f t="shared" si="2"/>
        <v>0</v>
      </c>
      <c r="M14" s="52">
        <f>E14*2+H14*1+K14*3</f>
        <v>12</v>
      </c>
      <c r="N14" s="2">
        <v>6</v>
      </c>
      <c r="O14" s="10">
        <v>5</v>
      </c>
      <c r="P14" s="2">
        <v>4</v>
      </c>
      <c r="Q14" s="2">
        <v>3</v>
      </c>
      <c r="R14" s="2">
        <v>14</v>
      </c>
      <c r="S14" s="2"/>
    </row>
    <row r="15" spans="1:19" ht="12.75">
      <c r="A15" s="2">
        <v>12</v>
      </c>
      <c r="B15" s="14">
        <f>IF(Team!B15="","",Team!B15)</f>
        <v>38731</v>
      </c>
      <c r="C15" s="2" t="str">
        <f>IF(Team!C15="","",Team!C15)</f>
        <v>Graydon</v>
      </c>
      <c r="D15" s="2">
        <v>10</v>
      </c>
      <c r="E15" s="2">
        <v>4</v>
      </c>
      <c r="F15" s="45">
        <f t="shared" si="0"/>
        <v>40</v>
      </c>
      <c r="G15" s="2">
        <v>5</v>
      </c>
      <c r="H15" s="2">
        <v>2</v>
      </c>
      <c r="I15" s="45">
        <f t="shared" si="1"/>
        <v>40</v>
      </c>
      <c r="J15" s="2">
        <v>1</v>
      </c>
      <c r="K15" s="2">
        <v>0</v>
      </c>
      <c r="L15" s="45">
        <f t="shared" si="2"/>
        <v>0</v>
      </c>
      <c r="M15" s="52">
        <f t="shared" si="3"/>
        <v>10</v>
      </c>
      <c r="N15" s="2">
        <v>3</v>
      </c>
      <c r="O15" s="10">
        <v>2</v>
      </c>
      <c r="P15" s="2">
        <v>4</v>
      </c>
      <c r="Q15" s="2">
        <v>5</v>
      </c>
      <c r="R15" s="2">
        <v>9</v>
      </c>
      <c r="S15" s="2"/>
    </row>
    <row r="16" spans="1:19" ht="12.75">
      <c r="A16" s="2">
        <v>13</v>
      </c>
      <c r="B16" s="14">
        <f>IF(Team!B16="","",Team!B16)</f>
        <v>38734</v>
      </c>
      <c r="C16" s="2" t="str">
        <f>IF(Team!C16="","",Team!C16)</f>
        <v>Smithwall</v>
      </c>
      <c r="D16" s="2">
        <v>10</v>
      </c>
      <c r="E16" s="2">
        <v>6</v>
      </c>
      <c r="F16" s="45">
        <f t="shared" si="0"/>
        <v>60</v>
      </c>
      <c r="G16" s="2">
        <v>11</v>
      </c>
      <c r="H16" s="2">
        <v>6</v>
      </c>
      <c r="I16" s="45">
        <f t="shared" si="1"/>
        <v>54.54545454545455</v>
      </c>
      <c r="J16" s="2">
        <v>2</v>
      </c>
      <c r="K16" s="2">
        <v>0</v>
      </c>
      <c r="L16" s="45">
        <f t="shared" si="2"/>
        <v>0</v>
      </c>
      <c r="M16" s="52">
        <f t="shared" si="3"/>
        <v>18</v>
      </c>
      <c r="N16" s="2">
        <v>3</v>
      </c>
      <c r="O16" s="10">
        <v>6</v>
      </c>
      <c r="P16" s="2">
        <v>3</v>
      </c>
      <c r="Q16" s="2">
        <v>3</v>
      </c>
      <c r="R16" s="2">
        <v>15</v>
      </c>
      <c r="S16" s="2"/>
    </row>
    <row r="17" spans="1:19" ht="12.75">
      <c r="A17" s="2">
        <v>14</v>
      </c>
      <c r="B17" s="14">
        <f>IF(Team!B17="","",Team!B17)</f>
        <v>38736</v>
      </c>
      <c r="C17" s="2" t="str">
        <f>IF(Team!C17="","",Team!C17)</f>
        <v>Brunswick</v>
      </c>
      <c r="D17" s="2">
        <v>12</v>
      </c>
      <c r="E17" s="2">
        <v>4</v>
      </c>
      <c r="F17" s="45">
        <f t="shared" si="0"/>
        <v>33.333333333333336</v>
      </c>
      <c r="G17" s="2">
        <v>1</v>
      </c>
      <c r="H17" s="2">
        <v>0</v>
      </c>
      <c r="I17" s="45">
        <f t="shared" si="1"/>
        <v>0</v>
      </c>
      <c r="J17" s="2">
        <v>1</v>
      </c>
      <c r="K17" s="2">
        <v>0</v>
      </c>
      <c r="L17" s="45">
        <f t="shared" si="2"/>
        <v>0</v>
      </c>
      <c r="M17" s="52">
        <f t="shared" si="3"/>
        <v>8</v>
      </c>
      <c r="N17" s="2">
        <v>2</v>
      </c>
      <c r="O17" s="10">
        <v>5</v>
      </c>
      <c r="P17" s="2">
        <v>3</v>
      </c>
      <c r="Q17" s="2">
        <v>4</v>
      </c>
      <c r="R17" s="2">
        <v>9</v>
      </c>
      <c r="S17" s="2"/>
    </row>
    <row r="18" spans="1:19" ht="12.75">
      <c r="A18" s="2">
        <v>15</v>
      </c>
      <c r="B18" s="14">
        <f>IF(Team!B18="","",Team!B18)</f>
        <v>38745</v>
      </c>
      <c r="C18" s="2" t="str">
        <f>IF(Team!C18="","",Team!C18)</f>
        <v>Augusta</v>
      </c>
      <c r="D18" s="2">
        <v>14</v>
      </c>
      <c r="E18" s="2">
        <v>7</v>
      </c>
      <c r="F18" s="45">
        <f t="shared" si="0"/>
        <v>50</v>
      </c>
      <c r="G18" s="2">
        <v>3</v>
      </c>
      <c r="H18" s="2">
        <v>2</v>
      </c>
      <c r="I18" s="45">
        <f t="shared" si="1"/>
        <v>66.66666666666667</v>
      </c>
      <c r="J18" s="2">
        <v>2</v>
      </c>
      <c r="K18" s="2">
        <v>0</v>
      </c>
      <c r="L18" s="45">
        <f t="shared" si="2"/>
        <v>0</v>
      </c>
      <c r="M18" s="52">
        <f t="shared" si="3"/>
        <v>16</v>
      </c>
      <c r="N18" s="2">
        <v>2</v>
      </c>
      <c r="O18" s="10">
        <v>1</v>
      </c>
      <c r="P18" s="2">
        <v>0</v>
      </c>
      <c r="Q18" s="2">
        <v>5</v>
      </c>
      <c r="R18" s="2">
        <v>10</v>
      </c>
      <c r="S18" s="2"/>
    </row>
    <row r="19" spans="1:19" ht="12.75">
      <c r="A19" s="2">
        <v>16</v>
      </c>
      <c r="B19" s="14">
        <f>IF(Team!B19="","",Team!B19)</f>
        <v>38750</v>
      </c>
      <c r="C19" s="2" t="str">
        <f>IF(Team!C19="","",Team!C19)</f>
        <v>Dodsville</v>
      </c>
      <c r="D19" s="2">
        <v>10</v>
      </c>
      <c r="E19" s="2">
        <v>5</v>
      </c>
      <c r="F19" s="45">
        <f>IF(D19=0,100,(100/D19)*(E19))</f>
        <v>50</v>
      </c>
      <c r="G19" s="2">
        <v>6</v>
      </c>
      <c r="H19" s="2">
        <v>2</v>
      </c>
      <c r="I19" s="45">
        <f>IF(G19=0,100,(100/G19)*(H19))</f>
        <v>33.333333333333336</v>
      </c>
      <c r="J19" s="2">
        <v>0</v>
      </c>
      <c r="K19" s="2">
        <v>0</v>
      </c>
      <c r="L19" s="45">
        <f>IF(J19=0,100,(100/J19)*(K19))</f>
        <v>100</v>
      </c>
      <c r="M19" s="52">
        <f>E19*2+H19*1+K19*3</f>
        <v>12</v>
      </c>
      <c r="N19" s="2">
        <v>1</v>
      </c>
      <c r="O19" s="10">
        <v>3</v>
      </c>
      <c r="P19" s="2">
        <v>6</v>
      </c>
      <c r="Q19" s="2">
        <v>2</v>
      </c>
      <c r="R19" s="2">
        <v>5</v>
      </c>
      <c r="S19" s="2"/>
    </row>
    <row r="20" spans="1:19" ht="12.75">
      <c r="A20" s="2">
        <v>17</v>
      </c>
      <c r="B20" s="14">
        <f>IF(Team!B20="","",Team!B20)</f>
        <v>38749</v>
      </c>
      <c r="C20" s="2" t="str">
        <f>IF(Team!C20="","",Team!C20)</f>
        <v>Portland</v>
      </c>
      <c r="D20" s="2">
        <v>10</v>
      </c>
      <c r="E20" s="2">
        <v>7</v>
      </c>
      <c r="F20" s="45">
        <f>IF(D20=0,100,(100/D20)*(E20))</f>
        <v>70</v>
      </c>
      <c r="G20" s="2">
        <v>11</v>
      </c>
      <c r="H20" s="2">
        <v>7</v>
      </c>
      <c r="I20" s="45">
        <f>IF(G20=0,100,(100/G20)*(H20))</f>
        <v>63.63636363636364</v>
      </c>
      <c r="J20" s="2">
        <v>0</v>
      </c>
      <c r="K20" s="2">
        <v>0</v>
      </c>
      <c r="L20" s="45">
        <f>IF(J20=0,100,(100/J20)*(K20))</f>
        <v>100</v>
      </c>
      <c r="M20" s="52">
        <f>E20*2+H20*1+K20*3</f>
        <v>21</v>
      </c>
      <c r="N20" s="2">
        <v>4</v>
      </c>
      <c r="O20" s="10">
        <v>1</v>
      </c>
      <c r="P20" s="2">
        <v>7</v>
      </c>
      <c r="Q20" s="2">
        <v>4</v>
      </c>
      <c r="R20" s="2">
        <v>6</v>
      </c>
      <c r="S20" s="2"/>
    </row>
    <row r="21" spans="1:19" ht="12.75">
      <c r="A21" s="2">
        <v>18</v>
      </c>
      <c r="B21" s="14">
        <v>38755</v>
      </c>
      <c r="C21" s="2" t="s">
        <v>44</v>
      </c>
      <c r="D21" s="2">
        <v>7</v>
      </c>
      <c r="E21" s="2">
        <v>3</v>
      </c>
      <c r="F21" s="45">
        <f t="shared" si="0"/>
        <v>42.85714285714286</v>
      </c>
      <c r="G21" s="2">
        <v>2</v>
      </c>
      <c r="H21" s="2">
        <v>1</v>
      </c>
      <c r="I21" s="45">
        <f t="shared" si="1"/>
        <v>50</v>
      </c>
      <c r="J21" s="2">
        <v>0</v>
      </c>
      <c r="K21" s="2">
        <v>0</v>
      </c>
      <c r="L21" s="45">
        <f t="shared" si="2"/>
        <v>100</v>
      </c>
      <c r="M21" s="52">
        <f t="shared" si="3"/>
        <v>7</v>
      </c>
      <c r="N21" s="2">
        <v>0</v>
      </c>
      <c r="O21" s="10">
        <v>3</v>
      </c>
      <c r="P21" s="2">
        <v>2</v>
      </c>
      <c r="Q21" s="2">
        <v>3</v>
      </c>
      <c r="R21" s="2">
        <v>7</v>
      </c>
      <c r="S21" s="2"/>
    </row>
    <row r="22" spans="1:19" ht="12.75">
      <c r="A22" s="2">
        <v>19</v>
      </c>
      <c r="B22" s="14">
        <v>38757</v>
      </c>
      <c r="C22" s="2" t="s">
        <v>45</v>
      </c>
      <c r="D22" s="2">
        <v>6</v>
      </c>
      <c r="E22" s="2">
        <v>3</v>
      </c>
      <c r="F22" s="45">
        <f t="shared" si="0"/>
        <v>50</v>
      </c>
      <c r="G22" s="2">
        <v>3</v>
      </c>
      <c r="H22" s="2">
        <v>1</v>
      </c>
      <c r="I22" s="45">
        <f t="shared" si="1"/>
        <v>33.333333333333336</v>
      </c>
      <c r="J22" s="2">
        <v>0</v>
      </c>
      <c r="K22" s="2">
        <v>0</v>
      </c>
      <c r="L22" s="45">
        <f t="shared" si="2"/>
        <v>100</v>
      </c>
      <c r="M22" s="52">
        <f t="shared" si="3"/>
        <v>7</v>
      </c>
      <c r="N22" s="2">
        <v>1</v>
      </c>
      <c r="O22" s="10">
        <v>1</v>
      </c>
      <c r="P22" s="2">
        <v>3</v>
      </c>
      <c r="Q22" s="2">
        <v>5</v>
      </c>
      <c r="R22" s="2">
        <v>3</v>
      </c>
      <c r="S22" s="2"/>
    </row>
    <row r="23" spans="1:19" ht="12.75">
      <c r="A23" s="2">
        <v>20</v>
      </c>
      <c r="B23" s="11">
        <f>IF(Team!B23="","",Team!B23)</f>
        <v>38762</v>
      </c>
      <c r="C23" s="3" t="str">
        <f>IF(Team!C23="","",Team!C23)</f>
        <v>Carterton</v>
      </c>
      <c r="D23" s="3">
        <v>7</v>
      </c>
      <c r="E23" s="3">
        <v>4</v>
      </c>
      <c r="F23" s="60">
        <f t="shared" si="0"/>
        <v>57.142857142857146</v>
      </c>
      <c r="G23" s="3">
        <v>4</v>
      </c>
      <c r="H23" s="3">
        <v>3</v>
      </c>
      <c r="I23" s="60">
        <f t="shared" si="1"/>
        <v>75</v>
      </c>
      <c r="J23" s="3">
        <v>1</v>
      </c>
      <c r="K23" s="3">
        <v>0</v>
      </c>
      <c r="L23" s="60">
        <f t="shared" si="2"/>
        <v>0</v>
      </c>
      <c r="M23" s="52">
        <f t="shared" si="3"/>
        <v>11</v>
      </c>
      <c r="N23" s="3">
        <v>0</v>
      </c>
      <c r="O23" s="9">
        <v>1</v>
      </c>
      <c r="P23" s="3">
        <v>6</v>
      </c>
      <c r="Q23" s="3">
        <v>5</v>
      </c>
      <c r="R23" s="3">
        <v>6</v>
      </c>
      <c r="S23" s="2"/>
    </row>
    <row r="24" spans="1:19" ht="12.75">
      <c r="A24" s="2">
        <v>24</v>
      </c>
      <c r="B24" s="14">
        <f>IF(Team!B24="","",Team!B24)</f>
      </c>
      <c r="C24" s="2">
        <f>IF(Team!C24="","",Team!C24)</f>
      </c>
      <c r="D24" s="2">
        <v>0</v>
      </c>
      <c r="E24" s="2">
        <v>0</v>
      </c>
      <c r="F24" s="45">
        <f t="shared" si="0"/>
        <v>100</v>
      </c>
      <c r="G24" s="2">
        <v>0</v>
      </c>
      <c r="H24" s="2">
        <v>0</v>
      </c>
      <c r="I24" s="45">
        <f t="shared" si="1"/>
        <v>100</v>
      </c>
      <c r="J24" s="2">
        <v>0</v>
      </c>
      <c r="K24" s="2">
        <v>0</v>
      </c>
      <c r="L24" s="45">
        <f t="shared" si="2"/>
        <v>100</v>
      </c>
      <c r="M24" s="52">
        <f t="shared" si="3"/>
        <v>0</v>
      </c>
      <c r="N24" s="2">
        <v>0</v>
      </c>
      <c r="O24" s="10">
        <v>0</v>
      </c>
      <c r="P24" s="2">
        <v>0</v>
      </c>
      <c r="Q24" s="2">
        <v>0</v>
      </c>
      <c r="R24" s="2">
        <v>0</v>
      </c>
      <c r="S24" s="2"/>
    </row>
    <row r="25" spans="1:19" ht="12.75">
      <c r="A25" s="2">
        <v>25</v>
      </c>
      <c r="B25" s="14">
        <f>IF(Team!B25="","",Team!B25)</f>
      </c>
      <c r="C25" s="2">
        <f>IF(Team!C25="","",Team!C25)</f>
      </c>
      <c r="D25" s="2">
        <v>0</v>
      </c>
      <c r="E25" s="2">
        <v>0</v>
      </c>
      <c r="F25" s="45">
        <f t="shared" si="0"/>
        <v>100</v>
      </c>
      <c r="G25" s="2">
        <v>0</v>
      </c>
      <c r="H25" s="2">
        <v>0</v>
      </c>
      <c r="I25" s="45">
        <f t="shared" si="1"/>
        <v>100</v>
      </c>
      <c r="J25" s="2">
        <v>0</v>
      </c>
      <c r="K25" s="2">
        <v>0</v>
      </c>
      <c r="L25" s="45">
        <f t="shared" si="2"/>
        <v>100</v>
      </c>
      <c r="M25" s="52">
        <f t="shared" si="3"/>
        <v>0</v>
      </c>
      <c r="N25" s="2">
        <v>0</v>
      </c>
      <c r="O25" s="10">
        <v>0</v>
      </c>
      <c r="P25" s="2">
        <v>0</v>
      </c>
      <c r="Q25" s="2">
        <v>0</v>
      </c>
      <c r="R25" s="2">
        <v>0</v>
      </c>
      <c r="S25" s="2"/>
    </row>
    <row r="26" spans="1:19" ht="12.75">
      <c r="A26" s="2">
        <v>26</v>
      </c>
      <c r="B26" s="14">
        <f>IF(Team!B26="","",Team!B26)</f>
      </c>
      <c r="C26" s="2">
        <f>IF(Team!C26="","",Team!C26)</f>
      </c>
      <c r="D26" s="2">
        <v>0</v>
      </c>
      <c r="E26" s="2">
        <v>0</v>
      </c>
      <c r="F26" s="45">
        <f t="shared" si="0"/>
        <v>100</v>
      </c>
      <c r="G26" s="2">
        <v>0</v>
      </c>
      <c r="H26" s="2">
        <v>0</v>
      </c>
      <c r="I26" s="45">
        <f t="shared" si="1"/>
        <v>100</v>
      </c>
      <c r="J26" s="2">
        <v>0</v>
      </c>
      <c r="K26" s="2">
        <v>0</v>
      </c>
      <c r="L26" s="45">
        <f t="shared" si="2"/>
        <v>100</v>
      </c>
      <c r="M26" s="52">
        <f t="shared" si="3"/>
        <v>0</v>
      </c>
      <c r="N26" s="2">
        <v>0</v>
      </c>
      <c r="O26" s="10">
        <v>0</v>
      </c>
      <c r="P26" s="2">
        <v>0</v>
      </c>
      <c r="Q26" s="2">
        <v>0</v>
      </c>
      <c r="R26" s="2">
        <v>0</v>
      </c>
      <c r="S26" s="2"/>
    </row>
    <row r="27" spans="1:19" ht="12.75">
      <c r="A27" s="2">
        <v>27</v>
      </c>
      <c r="B27" s="14">
        <f>IF(Team!B27="","",Team!B27)</f>
      </c>
      <c r="C27" s="2">
        <f>IF(Team!C27="","",Team!C27)</f>
      </c>
      <c r="D27" s="2">
        <v>0</v>
      </c>
      <c r="E27" s="2">
        <v>0</v>
      </c>
      <c r="F27" s="45">
        <f t="shared" si="0"/>
        <v>100</v>
      </c>
      <c r="G27" s="2">
        <v>0</v>
      </c>
      <c r="H27" s="2">
        <v>0</v>
      </c>
      <c r="I27" s="45">
        <f t="shared" si="1"/>
        <v>100</v>
      </c>
      <c r="J27" s="2">
        <v>0</v>
      </c>
      <c r="K27" s="2">
        <v>0</v>
      </c>
      <c r="L27" s="45">
        <f t="shared" si="2"/>
        <v>100</v>
      </c>
      <c r="M27" s="52">
        <f t="shared" si="3"/>
        <v>0</v>
      </c>
      <c r="N27" s="2">
        <v>0</v>
      </c>
      <c r="O27" s="10">
        <v>0</v>
      </c>
      <c r="P27" s="2">
        <v>0</v>
      </c>
      <c r="Q27" s="2">
        <v>0</v>
      </c>
      <c r="R27" s="2">
        <v>0</v>
      </c>
      <c r="S27" s="2"/>
    </row>
    <row r="28" spans="1:19" ht="12.75">
      <c r="A28" s="2">
        <v>28</v>
      </c>
      <c r="B28" s="14">
        <f>IF(Team!B28="","",Team!B28)</f>
      </c>
      <c r="C28" s="2">
        <f>IF(Team!C28="","",Team!C28)</f>
      </c>
      <c r="D28" s="2">
        <v>0</v>
      </c>
      <c r="E28" s="2">
        <v>0</v>
      </c>
      <c r="F28" s="45">
        <f t="shared" si="0"/>
        <v>100</v>
      </c>
      <c r="G28" s="2">
        <v>0</v>
      </c>
      <c r="H28" s="2">
        <v>0</v>
      </c>
      <c r="I28" s="45">
        <f t="shared" si="1"/>
        <v>100</v>
      </c>
      <c r="J28" s="2">
        <v>0</v>
      </c>
      <c r="K28" s="2">
        <v>0</v>
      </c>
      <c r="L28" s="45">
        <f t="shared" si="2"/>
        <v>100</v>
      </c>
      <c r="M28" s="52">
        <f>E28*2+H28*1+K28*3</f>
        <v>0</v>
      </c>
      <c r="N28" s="2">
        <v>0</v>
      </c>
      <c r="O28" s="10">
        <v>0</v>
      </c>
      <c r="P28" s="2">
        <v>0</v>
      </c>
      <c r="Q28" s="2">
        <v>0</v>
      </c>
      <c r="R28" s="2">
        <v>0</v>
      </c>
      <c r="S28" s="2"/>
    </row>
    <row r="29" spans="1:19" ht="12.75">
      <c r="A29" s="2">
        <v>29</v>
      </c>
      <c r="B29" s="2">
        <f>IF(Team!B29="","",Team!B29)</f>
      </c>
      <c r="C29" s="2">
        <f>IF(Team!C29="","",Team!C29)</f>
      </c>
      <c r="D29" s="2">
        <v>0</v>
      </c>
      <c r="E29" s="2">
        <v>0</v>
      </c>
      <c r="F29" s="45">
        <f t="shared" si="0"/>
        <v>100</v>
      </c>
      <c r="G29" s="2">
        <v>0</v>
      </c>
      <c r="H29" s="2">
        <v>0</v>
      </c>
      <c r="I29" s="45">
        <f t="shared" si="1"/>
        <v>100</v>
      </c>
      <c r="J29" s="2">
        <v>0</v>
      </c>
      <c r="K29" s="2">
        <v>0</v>
      </c>
      <c r="L29" s="45">
        <f t="shared" si="2"/>
        <v>100</v>
      </c>
      <c r="M29" s="52">
        <f t="shared" si="3"/>
        <v>0</v>
      </c>
      <c r="N29" s="2">
        <v>0</v>
      </c>
      <c r="O29" s="10">
        <v>0</v>
      </c>
      <c r="P29" s="2">
        <v>0</v>
      </c>
      <c r="Q29" s="2">
        <v>0</v>
      </c>
      <c r="R29" s="2">
        <v>0</v>
      </c>
      <c r="S29" s="2"/>
    </row>
    <row r="30" spans="1:19" ht="12.75">
      <c r="A30" s="2">
        <v>30</v>
      </c>
      <c r="B30" s="2">
        <f>IF(Team!B30="","",Team!B30)</f>
      </c>
      <c r="C30" s="2">
        <f>IF(Team!C30="","",Team!C30)</f>
      </c>
      <c r="D30" s="2">
        <v>0</v>
      </c>
      <c r="E30" s="2">
        <v>0</v>
      </c>
      <c r="F30" s="45">
        <f t="shared" si="0"/>
        <v>100</v>
      </c>
      <c r="G30" s="2">
        <v>0</v>
      </c>
      <c r="H30" s="2">
        <v>0</v>
      </c>
      <c r="I30" s="45">
        <f t="shared" si="1"/>
        <v>100</v>
      </c>
      <c r="J30" s="2">
        <v>0</v>
      </c>
      <c r="K30" s="2">
        <v>0</v>
      </c>
      <c r="L30" s="45">
        <f t="shared" si="2"/>
        <v>100</v>
      </c>
      <c r="M30" s="52">
        <f t="shared" si="3"/>
        <v>0</v>
      </c>
      <c r="N30" s="2">
        <v>0</v>
      </c>
      <c r="O30" s="10">
        <v>0</v>
      </c>
      <c r="P30" s="2">
        <v>0</v>
      </c>
      <c r="Q30" s="2">
        <v>0</v>
      </c>
      <c r="R30" s="2">
        <v>0</v>
      </c>
      <c r="S30" s="2"/>
    </row>
    <row r="31" spans="1:19" ht="12.75">
      <c r="A31" s="2">
        <v>31</v>
      </c>
      <c r="B31" s="2">
        <f>IF(Team!B31="","",Team!B31)</f>
      </c>
      <c r="C31" s="2">
        <f>IF(Team!C31="","",Team!C31)</f>
      </c>
      <c r="D31" s="2">
        <v>0</v>
      </c>
      <c r="E31" s="2">
        <v>0</v>
      </c>
      <c r="F31" s="45">
        <f t="shared" si="0"/>
        <v>100</v>
      </c>
      <c r="G31" s="2">
        <v>0</v>
      </c>
      <c r="H31" s="2">
        <v>0</v>
      </c>
      <c r="I31" s="45">
        <f t="shared" si="1"/>
        <v>100</v>
      </c>
      <c r="J31" s="2">
        <v>0</v>
      </c>
      <c r="K31" s="2">
        <v>0</v>
      </c>
      <c r="L31" s="45">
        <f t="shared" si="2"/>
        <v>100</v>
      </c>
      <c r="M31" s="52">
        <f t="shared" si="3"/>
        <v>0</v>
      </c>
      <c r="N31" s="2">
        <v>0</v>
      </c>
      <c r="O31" s="10">
        <v>0</v>
      </c>
      <c r="P31" s="2">
        <v>0</v>
      </c>
      <c r="Q31" s="2">
        <v>0</v>
      </c>
      <c r="R31" s="2">
        <v>0</v>
      </c>
      <c r="S31" s="2"/>
    </row>
    <row r="32" spans="1:19" ht="13.5" thickBot="1">
      <c r="A32" s="16">
        <v>32</v>
      </c>
      <c r="B32" s="16">
        <f>IF(Team!B32="","",Team!B32)</f>
      </c>
      <c r="C32" s="16">
        <f>IF(Team!C32="","",Team!C32)</f>
      </c>
      <c r="D32" s="16">
        <v>0</v>
      </c>
      <c r="E32" s="16">
        <v>0</v>
      </c>
      <c r="F32" s="45">
        <f t="shared" si="0"/>
        <v>100</v>
      </c>
      <c r="G32" s="16">
        <v>0</v>
      </c>
      <c r="H32" s="16">
        <v>0</v>
      </c>
      <c r="I32" s="45">
        <f t="shared" si="1"/>
        <v>100</v>
      </c>
      <c r="J32" s="16">
        <v>0</v>
      </c>
      <c r="K32" s="16">
        <v>0</v>
      </c>
      <c r="L32" s="45">
        <f t="shared" si="2"/>
        <v>100</v>
      </c>
      <c r="M32" s="52">
        <f t="shared" si="3"/>
        <v>0</v>
      </c>
      <c r="N32" s="16">
        <v>0</v>
      </c>
      <c r="O32" s="17">
        <v>0</v>
      </c>
      <c r="P32" s="16">
        <v>0</v>
      </c>
      <c r="Q32" s="16">
        <v>0</v>
      </c>
      <c r="R32" s="17">
        <v>0</v>
      </c>
      <c r="S32" s="15"/>
    </row>
    <row r="33" spans="1:19" ht="13.5" thickBot="1">
      <c r="A33" s="23"/>
      <c r="B33" s="34"/>
      <c r="C33" s="35"/>
      <c r="D33" s="18" t="s">
        <v>17</v>
      </c>
      <c r="E33" s="19"/>
      <c r="F33" s="44"/>
      <c r="G33" s="18" t="s">
        <v>18</v>
      </c>
      <c r="H33" s="19"/>
      <c r="I33" s="44"/>
      <c r="J33" s="18" t="s">
        <v>19</v>
      </c>
      <c r="K33" s="19"/>
      <c r="L33" s="44"/>
      <c r="M33" s="21" t="s">
        <v>26</v>
      </c>
      <c r="N33" s="21" t="s">
        <v>20</v>
      </c>
      <c r="O33" s="21" t="s">
        <v>21</v>
      </c>
      <c r="P33" s="21" t="s">
        <v>14</v>
      </c>
      <c r="Q33" s="22" t="s">
        <v>22</v>
      </c>
      <c r="R33" s="21" t="s">
        <v>47</v>
      </c>
      <c r="S33" s="15"/>
    </row>
    <row r="34" spans="1:19" ht="13.5" thickBot="1">
      <c r="A34" s="33"/>
      <c r="B34" s="36" t="s">
        <v>2</v>
      </c>
      <c r="C34" s="37"/>
      <c r="D34" s="48">
        <f>SUM(D4:D32)</f>
        <v>213</v>
      </c>
      <c r="E34" s="49">
        <f>SUM(E4:E32)</f>
        <v>101</v>
      </c>
      <c r="F34" s="46">
        <f>IF(D34=0,1,(100/D34)*(E34))</f>
        <v>47.417840375586856</v>
      </c>
      <c r="G34" s="48">
        <f>SUM(G4:G32)</f>
        <v>84</v>
      </c>
      <c r="H34" s="48">
        <f>SUM(H4:H32)</f>
        <v>37</v>
      </c>
      <c r="I34" s="46">
        <f>IF(G34=0,1,(100/G34)*(H34))</f>
        <v>44.047619047619044</v>
      </c>
      <c r="J34" s="20">
        <f>SUM(J4:J32)</f>
        <v>30</v>
      </c>
      <c r="K34" s="48">
        <f>SUM(K4:K32)</f>
        <v>6</v>
      </c>
      <c r="L34" s="46">
        <f>IF(J34=0,1,(100/J34)*(K34))</f>
        <v>20</v>
      </c>
      <c r="M34" s="50">
        <f aca="true" t="shared" si="4" ref="M34:R34">SUM(M4:M32)</f>
        <v>257</v>
      </c>
      <c r="N34" s="50">
        <f t="shared" si="4"/>
        <v>33</v>
      </c>
      <c r="O34" s="50">
        <f t="shared" si="4"/>
        <v>53</v>
      </c>
      <c r="P34" s="50">
        <f t="shared" si="4"/>
        <v>59</v>
      </c>
      <c r="Q34" s="51">
        <f t="shared" si="4"/>
        <v>55</v>
      </c>
      <c r="R34" s="50">
        <f t="shared" si="4"/>
        <v>168</v>
      </c>
      <c r="S34" s="15"/>
    </row>
    <row r="35" spans="1:19" ht="13.5" thickBot="1">
      <c r="A35" s="3"/>
      <c r="B35" s="3"/>
      <c r="C35" s="24"/>
      <c r="D35" s="24"/>
      <c r="E35" s="24"/>
      <c r="F35" s="24"/>
      <c r="G35" s="3"/>
      <c r="H35" s="3"/>
      <c r="I35" s="3"/>
      <c r="J35" s="3"/>
      <c r="K35" s="3"/>
      <c r="L35" s="3"/>
      <c r="M35" s="3"/>
      <c r="N35" s="3"/>
      <c r="O35" s="9"/>
      <c r="P35" s="3"/>
      <c r="Q35" s="3"/>
      <c r="R35" s="9"/>
      <c r="S35" s="2"/>
    </row>
    <row r="36" spans="1:19" ht="13.5" thickBot="1">
      <c r="A36" s="2"/>
      <c r="B36" s="10"/>
      <c r="C36" s="27"/>
      <c r="D36" s="25" t="s">
        <v>25</v>
      </c>
      <c r="E36" s="25" t="s">
        <v>26</v>
      </c>
      <c r="F36" s="26" t="s">
        <v>27</v>
      </c>
      <c r="G36" s="15"/>
      <c r="H36" s="2"/>
      <c r="I36" s="2"/>
      <c r="J36" s="2"/>
      <c r="K36" s="2"/>
      <c r="L36" s="27"/>
      <c r="M36" s="25" t="s">
        <v>25</v>
      </c>
      <c r="N36" s="25" t="s">
        <v>20</v>
      </c>
      <c r="O36" s="26" t="s">
        <v>35</v>
      </c>
      <c r="P36" s="2"/>
      <c r="Q36" s="2"/>
      <c r="R36" s="2"/>
      <c r="S36" s="2"/>
    </row>
    <row r="37" spans="1:19" ht="13.5" thickBot="1">
      <c r="A37" s="2"/>
      <c r="B37" s="10"/>
      <c r="C37" s="28" t="s">
        <v>24</v>
      </c>
      <c r="D37" s="7">
        <v>20</v>
      </c>
      <c r="E37" s="7">
        <f>M34</f>
        <v>257</v>
      </c>
      <c r="F37" s="47">
        <f>(E37/D37)</f>
        <v>12.85</v>
      </c>
      <c r="G37" s="15"/>
      <c r="H37" s="2"/>
      <c r="I37" s="2"/>
      <c r="J37" s="2"/>
      <c r="K37" s="2"/>
      <c r="L37" s="28"/>
      <c r="M37" s="7">
        <f>D37</f>
        <v>20</v>
      </c>
      <c r="N37" s="7">
        <f>N34</f>
        <v>33</v>
      </c>
      <c r="O37" s="47">
        <f>(N37/M37)</f>
        <v>1.65</v>
      </c>
      <c r="P37" s="2"/>
      <c r="Q37" s="2"/>
      <c r="R37" s="2"/>
      <c r="S37" s="2"/>
    </row>
    <row r="38" ht="13.5" thickBot="1"/>
    <row r="39" spans="3:5" ht="13.5" thickBot="1">
      <c r="C39" s="29" t="s">
        <v>28</v>
      </c>
      <c r="D39" s="40"/>
      <c r="E39" s="28">
        <f>SUM(E40:E43)</f>
        <v>0</v>
      </c>
    </row>
    <row r="40" spans="3:5" ht="12.75">
      <c r="C40" s="30" t="s">
        <v>29</v>
      </c>
      <c r="D40" s="2"/>
      <c r="E40" s="41"/>
    </row>
    <row r="41" spans="3:5" ht="12.75">
      <c r="C41" s="30" t="s">
        <v>30</v>
      </c>
      <c r="D41" s="2"/>
      <c r="E41" s="31"/>
    </row>
    <row r="42" spans="3:5" ht="12.75">
      <c r="C42" s="30" t="s">
        <v>31</v>
      </c>
      <c r="D42" s="2"/>
      <c r="E42" s="31"/>
    </row>
    <row r="43" spans="3:5" ht="12.75">
      <c r="C43" s="30" t="s">
        <v>32</v>
      </c>
      <c r="D43" s="2"/>
      <c r="E43" s="31"/>
    </row>
    <row r="44" spans="3:5" ht="12.75">
      <c r="C44" s="30"/>
      <c r="D44" s="2"/>
      <c r="E44" s="31"/>
    </row>
    <row r="45" spans="3:5" ht="13.5" thickBot="1">
      <c r="C45" s="32" t="s">
        <v>33</v>
      </c>
      <c r="D45" s="16"/>
      <c r="E45" s="31"/>
    </row>
    <row r="46" spans="3:5" ht="13.5" thickBot="1">
      <c r="C46" s="38" t="s">
        <v>34</v>
      </c>
      <c r="D46" s="28">
        <f>1000-E39</f>
        <v>1000</v>
      </c>
      <c r="E46" s="39"/>
    </row>
  </sheetData>
  <mergeCells count="1">
    <mergeCell ref="D1:I1"/>
  </mergeCells>
  <printOptions/>
  <pageMargins left="0.75" right="0.25" top="0.49" bottom="1" header="0.5" footer="0.5"/>
  <pageSetup fitToHeight="1" fitToWidth="1" horizontalDpi="1200" verticalDpi="12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115" zoomScaleNormal="115" workbookViewId="0" topLeftCell="A1">
      <selection activeCell="U10" sqref="U10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2.7109375" style="0" customWidth="1"/>
    <col min="4" max="5" width="5.7109375" style="0" customWidth="1"/>
    <col min="6" max="6" width="6.7109375" style="0" customWidth="1"/>
    <col min="7" max="8" width="5.7109375" style="0" customWidth="1"/>
    <col min="9" max="9" width="6.7109375" style="0" customWidth="1"/>
    <col min="10" max="11" width="5.7109375" style="0" customWidth="1"/>
    <col min="12" max="17" width="6.7109375" style="0" customWidth="1"/>
    <col min="18" max="18" width="10.140625" style="0" customWidth="1"/>
    <col min="19" max="19" width="34.7109375" style="0" customWidth="1"/>
  </cols>
  <sheetData>
    <row r="1" spans="1:19" ht="18.75" thickBot="1">
      <c r="A1" s="1" t="s">
        <v>36</v>
      </c>
      <c r="D1" s="67" t="s">
        <v>69</v>
      </c>
      <c r="E1" s="67"/>
      <c r="F1" s="67"/>
      <c r="G1" s="67"/>
      <c r="H1" s="67"/>
      <c r="I1" s="67"/>
      <c r="Q1" s="42"/>
      <c r="R1" s="42" t="s">
        <v>37</v>
      </c>
      <c r="S1" s="43" t="s">
        <v>38</v>
      </c>
    </row>
    <row r="2" ht="13.5" thickBot="1"/>
    <row r="3" spans="1:19" ht="13.5" thickBot="1">
      <c r="A3" s="7" t="s">
        <v>23</v>
      </c>
      <c r="B3" s="8" t="s">
        <v>0</v>
      </c>
      <c r="C3" s="7" t="s">
        <v>1</v>
      </c>
      <c r="D3" s="6" t="s">
        <v>5</v>
      </c>
      <c r="E3" s="5" t="s">
        <v>3</v>
      </c>
      <c r="F3" s="5" t="s">
        <v>4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2" t="s">
        <v>42</v>
      </c>
      <c r="N3" s="12" t="s">
        <v>12</v>
      </c>
      <c r="O3" s="13" t="s">
        <v>13</v>
      </c>
      <c r="P3" s="4" t="s">
        <v>14</v>
      </c>
      <c r="Q3" s="5" t="s">
        <v>15</v>
      </c>
      <c r="R3" s="12" t="s">
        <v>40</v>
      </c>
      <c r="S3" s="5" t="s">
        <v>16</v>
      </c>
    </row>
    <row r="4" spans="1:19" ht="12.75">
      <c r="A4" s="3">
        <v>1</v>
      </c>
      <c r="B4" s="11">
        <f>IF(Team!B4="","",Team!B4)</f>
        <v>38687</v>
      </c>
      <c r="C4" s="3" t="str">
        <f>IF(Team!C4="","",Team!C4)</f>
        <v>Bridgport</v>
      </c>
      <c r="D4" s="3">
        <v>0</v>
      </c>
      <c r="E4" s="3">
        <v>0</v>
      </c>
      <c r="F4" s="45">
        <f>IF(D4=0,100,(100/D4)*(E4))</f>
        <v>100</v>
      </c>
      <c r="G4" s="3">
        <v>0</v>
      </c>
      <c r="H4" s="3">
        <v>0</v>
      </c>
      <c r="I4" s="45">
        <f>IF(G4=0,100,(100/G4)*(H4))</f>
        <v>100</v>
      </c>
      <c r="J4" s="3">
        <v>0</v>
      </c>
      <c r="K4" s="3">
        <v>0</v>
      </c>
      <c r="L4" s="45">
        <f>IF(J4=0,100,(100/J4)*(K4))</f>
        <v>100</v>
      </c>
      <c r="M4" s="52">
        <f>E4*2+H4*1+K4*3</f>
        <v>0</v>
      </c>
      <c r="N4" s="3">
        <v>0</v>
      </c>
      <c r="O4" s="9">
        <v>0</v>
      </c>
      <c r="P4" s="3">
        <v>0</v>
      </c>
      <c r="Q4" s="3">
        <v>0</v>
      </c>
      <c r="R4" s="3">
        <v>0</v>
      </c>
      <c r="S4" s="3" t="s">
        <v>41</v>
      </c>
    </row>
    <row r="5" spans="1:19" ht="12.75">
      <c r="A5" s="2">
        <v>2</v>
      </c>
      <c r="B5" s="14">
        <f>IF(Team!B5="","",Team!B5)</f>
        <v>38692</v>
      </c>
      <c r="C5" s="2" t="str">
        <f>IF(Team!C5="","",Team!C5)</f>
        <v>Graydon</v>
      </c>
      <c r="D5" s="2">
        <v>0</v>
      </c>
      <c r="E5" s="2">
        <v>0</v>
      </c>
      <c r="F5" s="45">
        <f aca="true" t="shared" si="0" ref="F5:F32">IF(D5=0,100,(100/D5)*(E5))</f>
        <v>100</v>
      </c>
      <c r="G5" s="2">
        <v>0</v>
      </c>
      <c r="H5" s="2">
        <v>0</v>
      </c>
      <c r="I5" s="45">
        <f aca="true" t="shared" si="1" ref="I5:I32">IF(G5=0,100,(100/G5)*(H5))</f>
        <v>100</v>
      </c>
      <c r="J5" s="2">
        <v>0</v>
      </c>
      <c r="K5" s="2">
        <v>0</v>
      </c>
      <c r="L5" s="45">
        <f aca="true" t="shared" si="2" ref="L5:L32">IF(J5=0,100,(100/J5)*(K5))</f>
        <v>100</v>
      </c>
      <c r="M5" s="52">
        <f aca="true" t="shared" si="3" ref="M5:M32">E5*2+H5*1+K5*3</f>
        <v>0</v>
      </c>
      <c r="N5" s="2">
        <v>0</v>
      </c>
      <c r="O5" s="10">
        <v>0</v>
      </c>
      <c r="P5" s="2">
        <v>0</v>
      </c>
      <c r="Q5" s="2">
        <v>0</v>
      </c>
      <c r="R5" s="2">
        <v>0</v>
      </c>
      <c r="S5" s="2" t="s">
        <v>41</v>
      </c>
    </row>
    <row r="6" spans="1:19" ht="12.75">
      <c r="A6" s="2">
        <v>3</v>
      </c>
      <c r="B6" s="14">
        <f>IF(Team!B6="","",Team!B6)</f>
        <v>38694</v>
      </c>
      <c r="C6" s="2" t="str">
        <f>IF(Team!C6="","",Team!C6)</f>
        <v>Smithwall</v>
      </c>
      <c r="D6" s="2">
        <v>0</v>
      </c>
      <c r="E6" s="2">
        <v>0</v>
      </c>
      <c r="F6" s="45">
        <f t="shared" si="0"/>
        <v>100</v>
      </c>
      <c r="G6" s="2">
        <v>0</v>
      </c>
      <c r="H6" s="2">
        <v>0</v>
      </c>
      <c r="I6" s="45">
        <f t="shared" si="1"/>
        <v>100</v>
      </c>
      <c r="J6" s="2">
        <v>0</v>
      </c>
      <c r="K6" s="2">
        <v>0</v>
      </c>
      <c r="L6" s="45">
        <f t="shared" si="2"/>
        <v>100</v>
      </c>
      <c r="M6" s="52">
        <f t="shared" si="3"/>
        <v>0</v>
      </c>
      <c r="N6" s="2">
        <v>0</v>
      </c>
      <c r="O6" s="10">
        <v>0</v>
      </c>
      <c r="P6" s="2">
        <v>0</v>
      </c>
      <c r="Q6" s="2">
        <v>0</v>
      </c>
      <c r="R6" s="2">
        <v>0</v>
      </c>
      <c r="S6" s="2" t="s">
        <v>41</v>
      </c>
    </row>
    <row r="7" spans="1:19" ht="12.75">
      <c r="A7" s="2">
        <v>4</v>
      </c>
      <c r="B7" s="14">
        <f>IF(Team!B7="","",Team!B7)</f>
        <v>38699</v>
      </c>
      <c r="C7" s="2" t="str">
        <f>IF(Team!C7="","",Team!C7)</f>
        <v>Brunswick</v>
      </c>
      <c r="D7" s="2">
        <v>7</v>
      </c>
      <c r="E7" s="2">
        <v>2</v>
      </c>
      <c r="F7" s="45">
        <f t="shared" si="0"/>
        <v>28.571428571428573</v>
      </c>
      <c r="G7" s="2">
        <v>0</v>
      </c>
      <c r="H7" s="2">
        <v>0</v>
      </c>
      <c r="I7" s="45">
        <f t="shared" si="1"/>
        <v>100</v>
      </c>
      <c r="J7" s="2">
        <v>0</v>
      </c>
      <c r="K7" s="2">
        <v>0</v>
      </c>
      <c r="L7" s="45">
        <f t="shared" si="2"/>
        <v>100</v>
      </c>
      <c r="M7" s="52">
        <f t="shared" si="3"/>
        <v>4</v>
      </c>
      <c r="N7" s="2">
        <v>1</v>
      </c>
      <c r="O7" s="10">
        <v>3</v>
      </c>
      <c r="P7" s="2">
        <v>7</v>
      </c>
      <c r="Q7" s="2">
        <v>4</v>
      </c>
      <c r="R7" s="2">
        <v>3</v>
      </c>
      <c r="S7" s="2"/>
    </row>
    <row r="8" spans="1:19" ht="12.75">
      <c r="A8" s="2">
        <v>5</v>
      </c>
      <c r="B8" s="14">
        <f>IF(Team!B8="","",Team!B8)</f>
        <v>38701</v>
      </c>
      <c r="C8" s="2" t="str">
        <f>IF(Team!C8="","",Team!C8)</f>
        <v>Augusta</v>
      </c>
      <c r="D8" s="2">
        <v>10</v>
      </c>
      <c r="E8" s="2">
        <v>4</v>
      </c>
      <c r="F8" s="45">
        <f t="shared" si="0"/>
        <v>40</v>
      </c>
      <c r="G8" s="2">
        <v>0</v>
      </c>
      <c r="H8" s="2">
        <v>0</v>
      </c>
      <c r="I8" s="45">
        <f t="shared" si="1"/>
        <v>100</v>
      </c>
      <c r="J8" s="2">
        <v>0</v>
      </c>
      <c r="K8" s="2">
        <v>0</v>
      </c>
      <c r="L8" s="45">
        <f t="shared" si="2"/>
        <v>100</v>
      </c>
      <c r="M8" s="52">
        <f t="shared" si="3"/>
        <v>8</v>
      </c>
      <c r="N8" s="2">
        <v>2</v>
      </c>
      <c r="O8" s="10">
        <v>1</v>
      </c>
      <c r="P8" s="2">
        <v>3</v>
      </c>
      <c r="Q8" s="2">
        <v>0</v>
      </c>
      <c r="R8" s="2">
        <v>4</v>
      </c>
      <c r="S8" s="2"/>
    </row>
    <row r="9" spans="1:19" ht="12.75">
      <c r="A9" s="2">
        <v>6</v>
      </c>
      <c r="B9" s="14">
        <f>IF(Team!B9="","",Team!B9)</f>
        <v>38703</v>
      </c>
      <c r="C9" s="2" t="str">
        <f>IF(Team!C9="","",Team!C9)</f>
        <v>Dodsville</v>
      </c>
      <c r="D9" s="2">
        <v>1</v>
      </c>
      <c r="E9" s="2">
        <v>1</v>
      </c>
      <c r="F9" s="45">
        <f t="shared" si="0"/>
        <v>100</v>
      </c>
      <c r="G9" s="2">
        <v>2</v>
      </c>
      <c r="H9" s="2">
        <v>1</v>
      </c>
      <c r="I9" s="45">
        <f t="shared" si="1"/>
        <v>50</v>
      </c>
      <c r="J9" s="2">
        <v>0</v>
      </c>
      <c r="K9" s="2">
        <v>0</v>
      </c>
      <c r="L9" s="45">
        <f t="shared" si="2"/>
        <v>100</v>
      </c>
      <c r="M9" s="52">
        <f t="shared" si="3"/>
        <v>3</v>
      </c>
      <c r="N9" s="2">
        <v>1</v>
      </c>
      <c r="O9" s="10">
        <v>1</v>
      </c>
      <c r="P9" s="2">
        <v>5</v>
      </c>
      <c r="Q9" s="2">
        <v>1</v>
      </c>
      <c r="R9" s="2">
        <v>0</v>
      </c>
      <c r="S9" s="2"/>
    </row>
    <row r="10" spans="1:19" ht="12.75">
      <c r="A10" s="2">
        <v>7</v>
      </c>
      <c r="B10" s="14">
        <f>IF(Team!B10="","",Team!B10)</f>
        <v>38720</v>
      </c>
      <c r="C10" s="2" t="str">
        <f>IF(Team!C10="","",Team!C10)</f>
        <v>Portland</v>
      </c>
      <c r="D10" s="2">
        <v>3</v>
      </c>
      <c r="E10" s="2">
        <v>1</v>
      </c>
      <c r="F10" s="45">
        <f t="shared" si="0"/>
        <v>33.333333333333336</v>
      </c>
      <c r="G10" s="2">
        <v>2</v>
      </c>
      <c r="H10" s="2">
        <v>1</v>
      </c>
      <c r="I10" s="45">
        <f t="shared" si="1"/>
        <v>50</v>
      </c>
      <c r="J10" s="2">
        <v>0</v>
      </c>
      <c r="K10" s="2">
        <v>0</v>
      </c>
      <c r="L10" s="45">
        <f t="shared" si="2"/>
        <v>100</v>
      </c>
      <c r="M10" s="52">
        <f t="shared" si="3"/>
        <v>3</v>
      </c>
      <c r="N10" s="2">
        <v>1</v>
      </c>
      <c r="O10" s="10">
        <v>0</v>
      </c>
      <c r="P10" s="2">
        <v>2</v>
      </c>
      <c r="Q10" s="2">
        <v>4</v>
      </c>
      <c r="R10" s="2">
        <v>0</v>
      </c>
      <c r="S10" s="2"/>
    </row>
    <row r="11" spans="1:19" ht="12.75">
      <c r="A11" s="2">
        <v>8</v>
      </c>
      <c r="B11" s="14">
        <f>IF(Team!B11="","",Team!B11)</f>
        <v>38721</v>
      </c>
      <c r="C11" s="2" t="str">
        <f>IF(Team!C11="","",Team!C11)</f>
        <v>James City</v>
      </c>
      <c r="D11" s="2">
        <v>4</v>
      </c>
      <c r="E11" s="2">
        <v>0</v>
      </c>
      <c r="F11" s="45">
        <f t="shared" si="0"/>
        <v>0</v>
      </c>
      <c r="G11" s="2">
        <v>1</v>
      </c>
      <c r="H11" s="2">
        <v>0</v>
      </c>
      <c r="I11" s="45">
        <f t="shared" si="1"/>
        <v>0</v>
      </c>
      <c r="J11" s="2">
        <v>0</v>
      </c>
      <c r="K11" s="2">
        <v>0</v>
      </c>
      <c r="L11" s="45">
        <f t="shared" si="2"/>
        <v>100</v>
      </c>
      <c r="M11" s="52">
        <f t="shared" si="3"/>
        <v>0</v>
      </c>
      <c r="N11" s="2">
        <v>1</v>
      </c>
      <c r="O11" s="10">
        <v>1</v>
      </c>
      <c r="P11" s="2">
        <v>2</v>
      </c>
      <c r="Q11" s="2">
        <v>0</v>
      </c>
      <c r="R11" s="2">
        <v>0</v>
      </c>
      <c r="S11" s="2"/>
    </row>
    <row r="12" spans="1:19" ht="12.75">
      <c r="A12" s="2">
        <v>9</v>
      </c>
      <c r="B12" s="14">
        <f>IF(Team!B12="","",Team!B12)</f>
        <v>38722</v>
      </c>
      <c r="C12" s="2" t="str">
        <f>IF(Team!C12="","",Team!C12)</f>
        <v>Tabernathy</v>
      </c>
      <c r="D12" s="2">
        <v>6</v>
      </c>
      <c r="E12" s="2">
        <v>1</v>
      </c>
      <c r="F12" s="45">
        <f t="shared" si="0"/>
        <v>16.666666666666668</v>
      </c>
      <c r="G12" s="2">
        <v>2</v>
      </c>
      <c r="H12" s="2">
        <v>2</v>
      </c>
      <c r="I12" s="45">
        <f t="shared" si="1"/>
        <v>100</v>
      </c>
      <c r="J12" s="2">
        <v>0</v>
      </c>
      <c r="K12" s="2">
        <v>0</v>
      </c>
      <c r="L12" s="45">
        <f t="shared" si="2"/>
        <v>100</v>
      </c>
      <c r="M12" s="52">
        <f t="shared" si="3"/>
        <v>4</v>
      </c>
      <c r="N12" s="2">
        <v>1</v>
      </c>
      <c r="O12" s="10">
        <v>1</v>
      </c>
      <c r="P12" s="2">
        <v>0</v>
      </c>
      <c r="Q12" s="2">
        <v>1</v>
      </c>
      <c r="R12" s="2">
        <v>3</v>
      </c>
      <c r="S12" s="2"/>
    </row>
    <row r="13" spans="1:19" ht="12.75">
      <c r="A13" s="2">
        <v>10</v>
      </c>
      <c r="B13" s="14">
        <f>IF(Team!B13="","",Team!B13)</f>
        <v>38727</v>
      </c>
      <c r="C13" s="2" t="str">
        <f>IF(Team!C13="","",Team!C13)</f>
        <v>Carterton</v>
      </c>
      <c r="D13" s="2">
        <v>7</v>
      </c>
      <c r="E13" s="2">
        <v>3</v>
      </c>
      <c r="F13" s="45">
        <f t="shared" si="0"/>
        <v>42.85714285714286</v>
      </c>
      <c r="G13" s="2">
        <v>2</v>
      </c>
      <c r="H13" s="2">
        <v>2</v>
      </c>
      <c r="I13" s="45">
        <f t="shared" si="1"/>
        <v>100</v>
      </c>
      <c r="J13" s="2">
        <v>0</v>
      </c>
      <c r="K13" s="2">
        <v>0</v>
      </c>
      <c r="L13" s="45">
        <f t="shared" si="2"/>
        <v>100</v>
      </c>
      <c r="M13" s="52">
        <f t="shared" si="3"/>
        <v>8</v>
      </c>
      <c r="N13" s="2">
        <v>2</v>
      </c>
      <c r="O13" s="10">
        <v>2</v>
      </c>
      <c r="P13" s="2">
        <v>2</v>
      </c>
      <c r="Q13" s="2">
        <v>2</v>
      </c>
      <c r="R13" s="2">
        <v>2</v>
      </c>
      <c r="S13" s="2"/>
    </row>
    <row r="14" spans="1:19" ht="12.75">
      <c r="A14" s="2">
        <v>11</v>
      </c>
      <c r="B14" s="14">
        <f>IF(Team!B14="","",Team!B14)</f>
        <v>38729</v>
      </c>
      <c r="C14" s="2" t="str">
        <f>IF(Team!C14="","",Team!C14)</f>
        <v>Bridgport</v>
      </c>
      <c r="D14" s="2">
        <v>11</v>
      </c>
      <c r="E14" s="2">
        <v>5</v>
      </c>
      <c r="F14" s="45">
        <f t="shared" si="0"/>
        <v>45.45454545454546</v>
      </c>
      <c r="G14" s="2">
        <v>0</v>
      </c>
      <c r="H14" s="2">
        <v>0</v>
      </c>
      <c r="I14" s="45">
        <f t="shared" si="1"/>
        <v>100</v>
      </c>
      <c r="J14" s="2">
        <v>0</v>
      </c>
      <c r="K14" s="2">
        <v>0</v>
      </c>
      <c r="L14" s="45">
        <f t="shared" si="2"/>
        <v>100</v>
      </c>
      <c r="M14" s="52">
        <f>E14*2+H14*1+K14*3</f>
        <v>10</v>
      </c>
      <c r="N14" s="2">
        <v>1</v>
      </c>
      <c r="O14" s="10">
        <v>3</v>
      </c>
      <c r="P14" s="2">
        <v>4</v>
      </c>
      <c r="Q14" s="2">
        <v>3</v>
      </c>
      <c r="R14" s="2">
        <v>2</v>
      </c>
      <c r="S14" s="2"/>
    </row>
    <row r="15" spans="1:19" ht="12.75">
      <c r="A15" s="2">
        <v>12</v>
      </c>
      <c r="B15" s="14">
        <f>IF(Team!B15="","",Team!B15)</f>
        <v>38731</v>
      </c>
      <c r="C15" s="2" t="str">
        <f>IF(Team!C15="","",Team!C15)</f>
        <v>Graydon</v>
      </c>
      <c r="D15" s="2">
        <v>11</v>
      </c>
      <c r="E15" s="2">
        <v>2</v>
      </c>
      <c r="F15" s="45">
        <f t="shared" si="0"/>
        <v>18.181818181818183</v>
      </c>
      <c r="G15" s="2">
        <v>6</v>
      </c>
      <c r="H15" s="2">
        <v>5</v>
      </c>
      <c r="I15" s="45">
        <f t="shared" si="1"/>
        <v>83.33333333333334</v>
      </c>
      <c r="J15" s="2">
        <v>0</v>
      </c>
      <c r="K15" s="2">
        <v>0</v>
      </c>
      <c r="L15" s="45">
        <f t="shared" si="2"/>
        <v>100</v>
      </c>
      <c r="M15" s="52">
        <f t="shared" si="3"/>
        <v>9</v>
      </c>
      <c r="N15" s="2">
        <v>1</v>
      </c>
      <c r="O15" s="10">
        <v>1</v>
      </c>
      <c r="P15" s="2">
        <v>6</v>
      </c>
      <c r="Q15" s="2">
        <v>5</v>
      </c>
      <c r="R15" s="2">
        <v>3</v>
      </c>
      <c r="S15" s="2"/>
    </row>
    <row r="16" spans="1:19" ht="12.75">
      <c r="A16" s="2">
        <v>13</v>
      </c>
      <c r="B16" s="14">
        <f>IF(Team!B16="","",Team!B16)</f>
        <v>38734</v>
      </c>
      <c r="C16" s="2" t="str">
        <f>IF(Team!C16="","",Team!C16)</f>
        <v>Smithwall</v>
      </c>
      <c r="D16" s="2">
        <v>10</v>
      </c>
      <c r="E16" s="2">
        <v>5</v>
      </c>
      <c r="F16" s="45">
        <f t="shared" si="0"/>
        <v>50</v>
      </c>
      <c r="G16" s="2">
        <v>3</v>
      </c>
      <c r="H16" s="2">
        <v>2</v>
      </c>
      <c r="I16" s="45">
        <f t="shared" si="1"/>
        <v>66.66666666666667</v>
      </c>
      <c r="J16" s="2">
        <v>0</v>
      </c>
      <c r="K16" s="2">
        <v>0</v>
      </c>
      <c r="L16" s="45">
        <f t="shared" si="2"/>
        <v>100</v>
      </c>
      <c r="M16" s="52">
        <f t="shared" si="3"/>
        <v>12</v>
      </c>
      <c r="N16" s="2">
        <v>2</v>
      </c>
      <c r="O16" s="10">
        <v>4</v>
      </c>
      <c r="P16" s="2">
        <v>2</v>
      </c>
      <c r="Q16" s="2">
        <v>1</v>
      </c>
      <c r="R16" s="2">
        <v>2</v>
      </c>
      <c r="S16" s="2"/>
    </row>
    <row r="17" spans="1:19" ht="12.75">
      <c r="A17" s="2">
        <v>14</v>
      </c>
      <c r="B17" s="14">
        <f>IF(Team!B17="","",Team!B17)</f>
        <v>38736</v>
      </c>
      <c r="C17" s="2" t="str">
        <f>IF(Team!C17="","",Team!C17)</f>
        <v>Brunswick</v>
      </c>
      <c r="D17" s="2">
        <v>5</v>
      </c>
      <c r="E17" s="2">
        <v>1</v>
      </c>
      <c r="F17" s="45">
        <f t="shared" si="0"/>
        <v>20</v>
      </c>
      <c r="G17" s="2">
        <v>0</v>
      </c>
      <c r="H17" s="2">
        <v>0</v>
      </c>
      <c r="I17" s="45">
        <f t="shared" si="1"/>
        <v>100</v>
      </c>
      <c r="J17" s="2">
        <v>1</v>
      </c>
      <c r="K17" s="2">
        <v>1</v>
      </c>
      <c r="L17" s="45">
        <f t="shared" si="2"/>
        <v>100</v>
      </c>
      <c r="M17" s="52">
        <f t="shared" si="3"/>
        <v>5</v>
      </c>
      <c r="N17" s="2">
        <v>1</v>
      </c>
      <c r="O17" s="10">
        <v>2</v>
      </c>
      <c r="P17" s="2">
        <v>9</v>
      </c>
      <c r="Q17" s="2">
        <v>2</v>
      </c>
      <c r="R17" s="2">
        <v>4</v>
      </c>
      <c r="S17" s="2"/>
    </row>
    <row r="18" spans="1:19" ht="12.75">
      <c r="A18" s="2">
        <v>15</v>
      </c>
      <c r="B18" s="14">
        <f>IF(Team!B18="","",Team!B18)</f>
        <v>38745</v>
      </c>
      <c r="C18" s="2" t="str">
        <f>IF(Team!C18="","",Team!C18)</f>
        <v>Augusta</v>
      </c>
      <c r="D18" s="2">
        <v>8</v>
      </c>
      <c r="E18" s="2">
        <v>4</v>
      </c>
      <c r="F18" s="45">
        <f t="shared" si="0"/>
        <v>50</v>
      </c>
      <c r="G18" s="2">
        <v>5</v>
      </c>
      <c r="H18" s="2">
        <v>2</v>
      </c>
      <c r="I18" s="45">
        <f t="shared" si="1"/>
        <v>40</v>
      </c>
      <c r="J18" s="2">
        <v>0</v>
      </c>
      <c r="K18" s="2">
        <v>0</v>
      </c>
      <c r="L18" s="45">
        <f t="shared" si="2"/>
        <v>100</v>
      </c>
      <c r="M18" s="52">
        <f t="shared" si="3"/>
        <v>10</v>
      </c>
      <c r="N18" s="2">
        <v>2</v>
      </c>
      <c r="O18" s="10">
        <v>0</v>
      </c>
      <c r="P18" s="2">
        <v>2</v>
      </c>
      <c r="Q18" s="2">
        <v>2</v>
      </c>
      <c r="R18" s="2">
        <v>8</v>
      </c>
      <c r="S18" s="2"/>
    </row>
    <row r="19" spans="1:19" ht="12.75">
      <c r="A19" s="2">
        <v>16</v>
      </c>
      <c r="B19" s="14">
        <f>IF(Team!B19="","",Team!B19)</f>
        <v>38750</v>
      </c>
      <c r="C19" s="2" t="str">
        <f>IF(Team!C19="","",Team!C19)</f>
        <v>Dodsville</v>
      </c>
      <c r="D19" s="2">
        <v>4</v>
      </c>
      <c r="E19" s="2">
        <v>1</v>
      </c>
      <c r="F19" s="45">
        <f t="shared" si="0"/>
        <v>25</v>
      </c>
      <c r="G19" s="2">
        <v>0</v>
      </c>
      <c r="H19" s="2">
        <v>0</v>
      </c>
      <c r="I19" s="45">
        <f t="shared" si="1"/>
        <v>100</v>
      </c>
      <c r="J19" s="2">
        <v>0</v>
      </c>
      <c r="K19" s="2">
        <v>0</v>
      </c>
      <c r="L19" s="45">
        <f t="shared" si="2"/>
        <v>100</v>
      </c>
      <c r="M19" s="52">
        <f>E19*2+H19*1+K19*3</f>
        <v>2</v>
      </c>
      <c r="N19" s="2">
        <v>5</v>
      </c>
      <c r="O19" s="10">
        <v>1</v>
      </c>
      <c r="P19" s="2">
        <v>5</v>
      </c>
      <c r="Q19" s="2">
        <v>0</v>
      </c>
      <c r="R19" s="2">
        <v>5</v>
      </c>
      <c r="S19" s="2"/>
    </row>
    <row r="20" spans="1:19" ht="12.75">
      <c r="A20" s="2">
        <v>17</v>
      </c>
      <c r="B20" s="14">
        <f>IF(Team!B20="","",Team!B20)</f>
        <v>38749</v>
      </c>
      <c r="C20" s="2" t="str">
        <f>IF(Team!C20="","",Team!C20)</f>
        <v>Portland</v>
      </c>
      <c r="D20" s="2">
        <v>0</v>
      </c>
      <c r="E20" s="2">
        <v>0</v>
      </c>
      <c r="F20" s="45">
        <f t="shared" si="0"/>
        <v>100</v>
      </c>
      <c r="G20" s="2">
        <v>0</v>
      </c>
      <c r="H20" s="2">
        <v>0</v>
      </c>
      <c r="I20" s="45">
        <f t="shared" si="1"/>
        <v>100</v>
      </c>
      <c r="J20" s="2">
        <v>0</v>
      </c>
      <c r="K20" s="2">
        <v>0</v>
      </c>
      <c r="L20" s="45">
        <f t="shared" si="2"/>
        <v>100</v>
      </c>
      <c r="M20" s="52">
        <f t="shared" si="3"/>
        <v>0</v>
      </c>
      <c r="N20" s="2">
        <v>0</v>
      </c>
      <c r="O20" s="10">
        <v>0</v>
      </c>
      <c r="P20" s="2">
        <v>0</v>
      </c>
      <c r="Q20" s="2">
        <v>0</v>
      </c>
      <c r="R20" s="2">
        <v>0</v>
      </c>
      <c r="S20" s="2" t="s">
        <v>41</v>
      </c>
    </row>
    <row r="21" spans="1:19" ht="12.75">
      <c r="A21" s="2">
        <v>18</v>
      </c>
      <c r="B21" s="14">
        <v>38755</v>
      </c>
      <c r="C21" s="2" t="s">
        <v>44</v>
      </c>
      <c r="D21" s="2">
        <v>10</v>
      </c>
      <c r="E21" s="2">
        <v>3</v>
      </c>
      <c r="F21" s="45">
        <f t="shared" si="0"/>
        <v>30</v>
      </c>
      <c r="G21" s="2">
        <v>0</v>
      </c>
      <c r="H21" s="2">
        <v>0</v>
      </c>
      <c r="I21" s="45">
        <f t="shared" si="1"/>
        <v>100</v>
      </c>
      <c r="J21" s="2">
        <v>0</v>
      </c>
      <c r="K21" s="2">
        <v>0</v>
      </c>
      <c r="L21" s="45">
        <f t="shared" si="2"/>
        <v>100</v>
      </c>
      <c r="M21" s="52">
        <f t="shared" si="3"/>
        <v>6</v>
      </c>
      <c r="N21" s="2">
        <v>0</v>
      </c>
      <c r="O21" s="10">
        <v>8</v>
      </c>
      <c r="P21" s="2">
        <v>0</v>
      </c>
      <c r="Q21" s="2">
        <v>1</v>
      </c>
      <c r="R21" s="2">
        <v>4</v>
      </c>
      <c r="S21" s="2"/>
    </row>
    <row r="22" spans="1:19" ht="12.75">
      <c r="A22" s="2">
        <v>19</v>
      </c>
      <c r="B22" s="14">
        <v>38757</v>
      </c>
      <c r="C22" s="2" t="s">
        <v>45</v>
      </c>
      <c r="D22" s="2">
        <v>10</v>
      </c>
      <c r="E22" s="2">
        <v>3</v>
      </c>
      <c r="F22" s="45">
        <f t="shared" si="0"/>
        <v>30</v>
      </c>
      <c r="G22" s="2">
        <v>4</v>
      </c>
      <c r="H22" s="2">
        <v>1</v>
      </c>
      <c r="I22" s="45">
        <f t="shared" si="1"/>
        <v>25</v>
      </c>
      <c r="J22" s="2">
        <v>1</v>
      </c>
      <c r="K22" s="2">
        <v>0</v>
      </c>
      <c r="L22" s="45">
        <f t="shared" si="2"/>
        <v>0</v>
      </c>
      <c r="M22" s="52">
        <f t="shared" si="3"/>
        <v>7</v>
      </c>
      <c r="N22" s="2">
        <v>1</v>
      </c>
      <c r="O22" s="10">
        <v>2</v>
      </c>
      <c r="P22" s="2">
        <v>3</v>
      </c>
      <c r="Q22" s="2">
        <v>2</v>
      </c>
      <c r="R22" s="2">
        <v>5</v>
      </c>
      <c r="S22" s="2"/>
    </row>
    <row r="23" spans="1:19" ht="12.75">
      <c r="A23" s="2">
        <v>20</v>
      </c>
      <c r="B23" s="14">
        <f>IF(Team!B23="","",Team!B23)</f>
        <v>38762</v>
      </c>
      <c r="C23" s="2" t="str">
        <f>IF(Team!C23="","",Team!C23)</f>
        <v>Carterton</v>
      </c>
      <c r="D23" s="2">
        <v>2</v>
      </c>
      <c r="E23" s="2">
        <v>0</v>
      </c>
      <c r="F23" s="45">
        <f t="shared" si="0"/>
        <v>0</v>
      </c>
      <c r="G23" s="2">
        <v>7</v>
      </c>
      <c r="H23" s="2">
        <v>5</v>
      </c>
      <c r="I23" s="45">
        <f t="shared" si="1"/>
        <v>71.42857142857143</v>
      </c>
      <c r="J23" s="2">
        <v>0</v>
      </c>
      <c r="K23" s="2">
        <v>0</v>
      </c>
      <c r="L23" s="45">
        <f t="shared" si="2"/>
        <v>100</v>
      </c>
      <c r="M23" s="52">
        <f t="shared" si="3"/>
        <v>5</v>
      </c>
      <c r="N23" s="2">
        <v>0</v>
      </c>
      <c r="O23" s="10">
        <v>2</v>
      </c>
      <c r="P23" s="2">
        <v>5</v>
      </c>
      <c r="Q23" s="2">
        <v>3</v>
      </c>
      <c r="R23" s="2">
        <v>2</v>
      </c>
      <c r="S23" s="2"/>
    </row>
    <row r="24" spans="1:19" ht="12.75">
      <c r="A24" s="2">
        <v>24</v>
      </c>
      <c r="B24" s="14">
        <f>IF(Team!B24="","",Team!B24)</f>
      </c>
      <c r="C24" s="2">
        <f>IF(Team!C24="","",Team!C24)</f>
      </c>
      <c r="D24" s="2">
        <v>0</v>
      </c>
      <c r="E24" s="2">
        <v>0</v>
      </c>
      <c r="F24" s="45">
        <f t="shared" si="0"/>
        <v>100</v>
      </c>
      <c r="G24" s="2">
        <v>0</v>
      </c>
      <c r="H24" s="2">
        <v>0</v>
      </c>
      <c r="I24" s="45">
        <f t="shared" si="1"/>
        <v>100</v>
      </c>
      <c r="J24" s="2">
        <v>0</v>
      </c>
      <c r="K24" s="2">
        <v>0</v>
      </c>
      <c r="L24" s="45">
        <f t="shared" si="2"/>
        <v>100</v>
      </c>
      <c r="M24" s="52">
        <f t="shared" si="3"/>
        <v>0</v>
      </c>
      <c r="N24" s="2">
        <v>0</v>
      </c>
      <c r="O24" s="10">
        <v>0</v>
      </c>
      <c r="P24" s="2">
        <v>0</v>
      </c>
      <c r="Q24" s="2">
        <v>0</v>
      </c>
      <c r="R24" s="2">
        <v>0</v>
      </c>
      <c r="S24" s="2"/>
    </row>
    <row r="25" spans="1:19" ht="12.75">
      <c r="A25" s="2">
        <v>25</v>
      </c>
      <c r="B25" s="14">
        <f>IF(Team!B25="","",Team!B25)</f>
      </c>
      <c r="C25" s="2">
        <f>IF(Team!C25="","",Team!C25)</f>
      </c>
      <c r="D25" s="2">
        <v>0</v>
      </c>
      <c r="E25" s="2">
        <v>0</v>
      </c>
      <c r="F25" s="45">
        <f t="shared" si="0"/>
        <v>100</v>
      </c>
      <c r="G25" s="2">
        <v>0</v>
      </c>
      <c r="H25" s="2">
        <v>0</v>
      </c>
      <c r="I25" s="45">
        <f t="shared" si="1"/>
        <v>100</v>
      </c>
      <c r="J25" s="2">
        <v>0</v>
      </c>
      <c r="K25" s="2">
        <v>0</v>
      </c>
      <c r="L25" s="45">
        <f t="shared" si="2"/>
        <v>100</v>
      </c>
      <c r="M25" s="52">
        <f t="shared" si="3"/>
        <v>0</v>
      </c>
      <c r="N25" s="2">
        <v>0</v>
      </c>
      <c r="O25" s="10">
        <v>0</v>
      </c>
      <c r="P25" s="2">
        <v>0</v>
      </c>
      <c r="Q25" s="2">
        <v>0</v>
      </c>
      <c r="R25" s="2">
        <v>0</v>
      </c>
      <c r="S25" s="2"/>
    </row>
    <row r="26" spans="1:19" ht="12.75">
      <c r="A26" s="2">
        <v>26</v>
      </c>
      <c r="B26" s="14">
        <f>IF(Team!B26="","",Team!B26)</f>
      </c>
      <c r="C26" s="2">
        <f>IF(Team!C26="","",Team!C26)</f>
      </c>
      <c r="D26" s="2">
        <v>0</v>
      </c>
      <c r="E26" s="2">
        <v>0</v>
      </c>
      <c r="F26" s="45">
        <f t="shared" si="0"/>
        <v>100</v>
      </c>
      <c r="G26" s="2">
        <v>0</v>
      </c>
      <c r="H26" s="2">
        <v>0</v>
      </c>
      <c r="I26" s="45">
        <f t="shared" si="1"/>
        <v>100</v>
      </c>
      <c r="J26" s="2">
        <v>0</v>
      </c>
      <c r="K26" s="2">
        <v>0</v>
      </c>
      <c r="L26" s="45">
        <f t="shared" si="2"/>
        <v>100</v>
      </c>
      <c r="M26" s="52">
        <f t="shared" si="3"/>
        <v>0</v>
      </c>
      <c r="N26" s="2">
        <v>0</v>
      </c>
      <c r="O26" s="10">
        <v>0</v>
      </c>
      <c r="P26" s="2">
        <v>0</v>
      </c>
      <c r="Q26" s="2">
        <v>0</v>
      </c>
      <c r="R26" s="2">
        <v>0</v>
      </c>
      <c r="S26" s="2"/>
    </row>
    <row r="27" spans="1:19" ht="12.75">
      <c r="A27" s="2">
        <v>27</v>
      </c>
      <c r="B27" s="14">
        <f>IF(Team!B27="","",Team!B27)</f>
      </c>
      <c r="C27" s="2">
        <f>IF(Team!C27="","",Team!C27)</f>
      </c>
      <c r="D27" s="2">
        <v>0</v>
      </c>
      <c r="E27" s="2">
        <v>0</v>
      </c>
      <c r="F27" s="45">
        <f t="shared" si="0"/>
        <v>100</v>
      </c>
      <c r="G27" s="2">
        <v>0</v>
      </c>
      <c r="H27" s="2">
        <v>0</v>
      </c>
      <c r="I27" s="45">
        <f t="shared" si="1"/>
        <v>100</v>
      </c>
      <c r="J27" s="2">
        <v>0</v>
      </c>
      <c r="K27" s="2">
        <v>0</v>
      </c>
      <c r="L27" s="45">
        <f t="shared" si="2"/>
        <v>100</v>
      </c>
      <c r="M27" s="52">
        <f t="shared" si="3"/>
        <v>0</v>
      </c>
      <c r="N27" s="2">
        <v>0</v>
      </c>
      <c r="O27" s="10">
        <v>0</v>
      </c>
      <c r="P27" s="2">
        <v>0</v>
      </c>
      <c r="Q27" s="2">
        <v>0</v>
      </c>
      <c r="R27" s="2">
        <v>0</v>
      </c>
      <c r="S27" s="2"/>
    </row>
    <row r="28" spans="1:19" ht="12.75">
      <c r="A28" s="2">
        <v>28</v>
      </c>
      <c r="B28" s="14">
        <f>IF(Team!B28="","",Team!B28)</f>
      </c>
      <c r="C28" s="2">
        <f>IF(Team!C28="","",Team!C28)</f>
      </c>
      <c r="D28" s="2">
        <v>0</v>
      </c>
      <c r="E28" s="2">
        <v>0</v>
      </c>
      <c r="F28" s="45">
        <f t="shared" si="0"/>
        <v>100</v>
      </c>
      <c r="G28" s="2">
        <v>0</v>
      </c>
      <c r="H28" s="2">
        <v>0</v>
      </c>
      <c r="I28" s="45">
        <f t="shared" si="1"/>
        <v>100</v>
      </c>
      <c r="J28" s="2">
        <v>0</v>
      </c>
      <c r="K28" s="2">
        <v>0</v>
      </c>
      <c r="L28" s="45">
        <f t="shared" si="2"/>
        <v>100</v>
      </c>
      <c r="M28" s="52">
        <f>E28*2+H28*1+K28*3</f>
        <v>0</v>
      </c>
      <c r="N28" s="2">
        <v>0</v>
      </c>
      <c r="O28" s="10">
        <v>0</v>
      </c>
      <c r="P28" s="2">
        <v>0</v>
      </c>
      <c r="Q28" s="2">
        <v>0</v>
      </c>
      <c r="R28" s="2">
        <v>0</v>
      </c>
      <c r="S28" s="2"/>
    </row>
    <row r="29" spans="1:19" ht="12.75">
      <c r="A29" s="2">
        <v>29</v>
      </c>
      <c r="B29" s="2">
        <f>IF(Team!B29="","",Team!B29)</f>
      </c>
      <c r="C29" s="2">
        <f>IF(Team!C29="","",Team!C29)</f>
      </c>
      <c r="D29" s="2">
        <v>0</v>
      </c>
      <c r="E29" s="2">
        <v>0</v>
      </c>
      <c r="F29" s="45">
        <f t="shared" si="0"/>
        <v>100</v>
      </c>
      <c r="G29" s="2">
        <v>0</v>
      </c>
      <c r="H29" s="2">
        <v>0</v>
      </c>
      <c r="I29" s="45">
        <f t="shared" si="1"/>
        <v>100</v>
      </c>
      <c r="J29" s="2">
        <v>0</v>
      </c>
      <c r="K29" s="2">
        <v>0</v>
      </c>
      <c r="L29" s="45">
        <f t="shared" si="2"/>
        <v>100</v>
      </c>
      <c r="M29" s="52">
        <f t="shared" si="3"/>
        <v>0</v>
      </c>
      <c r="N29" s="2">
        <v>0</v>
      </c>
      <c r="O29" s="10">
        <v>0</v>
      </c>
      <c r="P29" s="2">
        <v>0</v>
      </c>
      <c r="Q29" s="2">
        <v>0</v>
      </c>
      <c r="R29" s="2">
        <v>0</v>
      </c>
      <c r="S29" s="2"/>
    </row>
    <row r="30" spans="1:19" ht="12.75">
      <c r="A30" s="2">
        <v>30</v>
      </c>
      <c r="B30" s="2">
        <f>IF(Team!B30="","",Team!B30)</f>
      </c>
      <c r="C30" s="2">
        <f>IF(Team!C30="","",Team!C30)</f>
      </c>
      <c r="D30" s="2">
        <v>0</v>
      </c>
      <c r="E30" s="2">
        <v>0</v>
      </c>
      <c r="F30" s="45">
        <f t="shared" si="0"/>
        <v>100</v>
      </c>
      <c r="G30" s="2">
        <v>0</v>
      </c>
      <c r="H30" s="2">
        <v>0</v>
      </c>
      <c r="I30" s="45">
        <f t="shared" si="1"/>
        <v>100</v>
      </c>
      <c r="J30" s="2">
        <v>0</v>
      </c>
      <c r="K30" s="2">
        <v>0</v>
      </c>
      <c r="L30" s="45">
        <f t="shared" si="2"/>
        <v>100</v>
      </c>
      <c r="M30" s="52">
        <f t="shared" si="3"/>
        <v>0</v>
      </c>
      <c r="N30" s="2">
        <v>0</v>
      </c>
      <c r="O30" s="10">
        <v>0</v>
      </c>
      <c r="P30" s="2">
        <v>0</v>
      </c>
      <c r="Q30" s="2">
        <v>0</v>
      </c>
      <c r="R30" s="2">
        <v>0</v>
      </c>
      <c r="S30" s="2"/>
    </row>
    <row r="31" spans="1:19" ht="12.75">
      <c r="A31" s="2">
        <v>31</v>
      </c>
      <c r="B31" s="2">
        <f>IF(Team!B31="","",Team!B31)</f>
      </c>
      <c r="C31" s="2">
        <f>IF(Team!C31="","",Team!C31)</f>
      </c>
      <c r="D31" s="2">
        <v>0</v>
      </c>
      <c r="E31" s="2">
        <v>0</v>
      </c>
      <c r="F31" s="45">
        <f t="shared" si="0"/>
        <v>100</v>
      </c>
      <c r="G31" s="2">
        <v>0</v>
      </c>
      <c r="H31" s="2">
        <v>0</v>
      </c>
      <c r="I31" s="45">
        <f t="shared" si="1"/>
        <v>100</v>
      </c>
      <c r="J31" s="2">
        <v>0</v>
      </c>
      <c r="K31" s="2">
        <v>0</v>
      </c>
      <c r="L31" s="45">
        <f t="shared" si="2"/>
        <v>100</v>
      </c>
      <c r="M31" s="52">
        <f t="shared" si="3"/>
        <v>0</v>
      </c>
      <c r="N31" s="2">
        <v>0</v>
      </c>
      <c r="O31" s="10">
        <v>0</v>
      </c>
      <c r="P31" s="2">
        <v>0</v>
      </c>
      <c r="Q31" s="2">
        <v>0</v>
      </c>
      <c r="R31" s="2">
        <v>0</v>
      </c>
      <c r="S31" s="2"/>
    </row>
    <row r="32" spans="1:19" ht="13.5" thickBot="1">
      <c r="A32" s="16">
        <v>32</v>
      </c>
      <c r="B32" s="16">
        <f>IF(Team!B32="","",Team!B32)</f>
      </c>
      <c r="C32" s="16">
        <f>IF(Team!C32="","",Team!C32)</f>
      </c>
      <c r="D32" s="16">
        <v>0</v>
      </c>
      <c r="E32" s="16">
        <v>0</v>
      </c>
      <c r="F32" s="45">
        <f t="shared" si="0"/>
        <v>100</v>
      </c>
      <c r="G32" s="16">
        <v>0</v>
      </c>
      <c r="H32" s="16">
        <v>0</v>
      </c>
      <c r="I32" s="45">
        <f t="shared" si="1"/>
        <v>100</v>
      </c>
      <c r="J32" s="16">
        <v>0</v>
      </c>
      <c r="K32" s="16">
        <v>0</v>
      </c>
      <c r="L32" s="45">
        <f t="shared" si="2"/>
        <v>100</v>
      </c>
      <c r="M32" s="52">
        <f t="shared" si="3"/>
        <v>0</v>
      </c>
      <c r="N32" s="16">
        <v>0</v>
      </c>
      <c r="O32" s="17">
        <v>0</v>
      </c>
      <c r="P32" s="16">
        <v>0</v>
      </c>
      <c r="Q32" s="16">
        <v>0</v>
      </c>
      <c r="R32" s="16">
        <v>0</v>
      </c>
      <c r="S32" s="2"/>
    </row>
    <row r="33" spans="1:19" ht="13.5" thickBot="1">
      <c r="A33" s="23"/>
      <c r="B33" s="34"/>
      <c r="C33" s="35"/>
      <c r="D33" s="18" t="s">
        <v>17</v>
      </c>
      <c r="E33" s="19"/>
      <c r="F33" s="44"/>
      <c r="G33" s="18" t="s">
        <v>18</v>
      </c>
      <c r="H33" s="19"/>
      <c r="I33" s="44"/>
      <c r="J33" s="18" t="s">
        <v>19</v>
      </c>
      <c r="K33" s="19"/>
      <c r="L33" s="44"/>
      <c r="M33" s="21" t="s">
        <v>26</v>
      </c>
      <c r="N33" s="21" t="s">
        <v>20</v>
      </c>
      <c r="O33" s="21" t="s">
        <v>21</v>
      </c>
      <c r="P33" s="21" t="s">
        <v>14</v>
      </c>
      <c r="Q33" s="22" t="s">
        <v>22</v>
      </c>
      <c r="R33" s="22" t="s">
        <v>39</v>
      </c>
      <c r="S33" s="15"/>
    </row>
    <row r="34" spans="1:19" ht="13.5" thickBot="1">
      <c r="A34" s="33"/>
      <c r="B34" s="36" t="s">
        <v>2</v>
      </c>
      <c r="C34" s="37"/>
      <c r="D34" s="48">
        <f>SUM(D4:D32)</f>
        <v>109</v>
      </c>
      <c r="E34" s="49">
        <f>SUM(E4:E32)</f>
        <v>36</v>
      </c>
      <c r="F34" s="46">
        <f>IF(D34=0,1,(100/D34)*(E34))</f>
        <v>33.02752293577982</v>
      </c>
      <c r="G34" s="48">
        <f>SUM(G4:G32)</f>
        <v>34</v>
      </c>
      <c r="H34" s="48">
        <f>SUM(H4:H32)</f>
        <v>21</v>
      </c>
      <c r="I34" s="46">
        <f>IF(G34=0,1,(100/G34)*(H34))</f>
        <v>61.76470588235294</v>
      </c>
      <c r="J34" s="20">
        <f>SUM(J4:J32)</f>
        <v>2</v>
      </c>
      <c r="K34" s="48">
        <f>SUM(K4:K32)</f>
        <v>1</v>
      </c>
      <c r="L34" s="46">
        <f>IF(J34=0,1,(100/J34)*(K34))</f>
        <v>50</v>
      </c>
      <c r="M34" s="50">
        <f aca="true" t="shared" si="4" ref="M34:R34">SUM(M4:M32)</f>
        <v>96</v>
      </c>
      <c r="N34" s="50">
        <f t="shared" si="4"/>
        <v>22</v>
      </c>
      <c r="O34" s="50">
        <f t="shared" si="4"/>
        <v>32</v>
      </c>
      <c r="P34" s="50">
        <f t="shared" si="4"/>
        <v>57</v>
      </c>
      <c r="Q34" s="51">
        <f t="shared" si="4"/>
        <v>31</v>
      </c>
      <c r="R34" s="51">
        <f t="shared" si="4"/>
        <v>47</v>
      </c>
      <c r="S34" s="15"/>
    </row>
    <row r="35" spans="1:19" ht="13.5" thickBot="1">
      <c r="A35" s="3"/>
      <c r="B35" s="3"/>
      <c r="C35" s="24"/>
      <c r="D35" s="24"/>
      <c r="E35" s="24"/>
      <c r="F35" s="24"/>
      <c r="G35" s="3"/>
      <c r="H35" s="3"/>
      <c r="I35" s="3"/>
      <c r="J35" s="3"/>
      <c r="K35" s="3"/>
      <c r="L35" s="3"/>
      <c r="M35" s="3"/>
      <c r="N35" s="3"/>
      <c r="O35" s="9"/>
      <c r="P35" s="3"/>
      <c r="Q35" s="3"/>
      <c r="R35" s="3"/>
      <c r="S35" s="2"/>
    </row>
    <row r="36" spans="1:19" ht="13.5" thickBot="1">
      <c r="A36" s="2"/>
      <c r="B36" s="10"/>
      <c r="C36" s="27"/>
      <c r="D36" s="25" t="s">
        <v>25</v>
      </c>
      <c r="E36" s="25" t="s">
        <v>26</v>
      </c>
      <c r="F36" s="26" t="s">
        <v>27</v>
      </c>
      <c r="G36" s="15"/>
      <c r="H36" s="2"/>
      <c r="I36" s="2"/>
      <c r="J36" s="2"/>
      <c r="K36" s="2"/>
      <c r="L36" s="27"/>
      <c r="M36" s="25" t="s">
        <v>25</v>
      </c>
      <c r="N36" s="25" t="s">
        <v>20</v>
      </c>
      <c r="O36" s="26" t="s">
        <v>35</v>
      </c>
      <c r="P36" s="2"/>
      <c r="Q36" s="2"/>
      <c r="R36" s="2"/>
      <c r="S36" s="2"/>
    </row>
    <row r="37" spans="1:19" ht="13.5" thickBot="1">
      <c r="A37" s="2"/>
      <c r="B37" s="10"/>
      <c r="C37" s="28" t="s">
        <v>24</v>
      </c>
      <c r="D37" s="7">
        <v>16</v>
      </c>
      <c r="E37" s="7">
        <f>M34</f>
        <v>96</v>
      </c>
      <c r="F37" s="47">
        <f>(E37/D37)</f>
        <v>6</v>
      </c>
      <c r="G37" s="15"/>
      <c r="H37" s="2"/>
      <c r="I37" s="2"/>
      <c r="J37" s="2"/>
      <c r="K37" s="2"/>
      <c r="L37" s="28"/>
      <c r="M37" s="7">
        <f>D37</f>
        <v>16</v>
      </c>
      <c r="N37" s="7">
        <f>N34</f>
        <v>22</v>
      </c>
      <c r="O37" s="47">
        <f>(N37/M37)</f>
        <v>1.375</v>
      </c>
      <c r="P37" s="2"/>
      <c r="Q37" s="2"/>
      <c r="R37" s="2"/>
      <c r="S37" s="2"/>
    </row>
    <row r="38" ht="13.5" thickBot="1"/>
    <row r="39" spans="3:5" ht="13.5" thickBot="1">
      <c r="C39" s="29" t="s">
        <v>28</v>
      </c>
      <c r="D39" s="40"/>
      <c r="E39" s="28">
        <f>SUM(E40:E43)</f>
        <v>0</v>
      </c>
    </row>
    <row r="40" spans="3:5" ht="12.75">
      <c r="C40" s="30" t="s">
        <v>29</v>
      </c>
      <c r="D40" s="2"/>
      <c r="E40" s="41"/>
    </row>
    <row r="41" spans="3:5" ht="12.75">
      <c r="C41" s="30" t="s">
        <v>30</v>
      </c>
      <c r="D41" s="2"/>
      <c r="E41" s="31"/>
    </row>
    <row r="42" spans="3:5" ht="12.75">
      <c r="C42" s="30" t="s">
        <v>31</v>
      </c>
      <c r="D42" s="2"/>
      <c r="E42" s="31"/>
    </row>
    <row r="43" spans="3:5" ht="12.75">
      <c r="C43" s="30" t="s">
        <v>32</v>
      </c>
      <c r="D43" s="2"/>
      <c r="E43" s="31"/>
    </row>
    <row r="44" spans="3:5" ht="12.75">
      <c r="C44" s="30"/>
      <c r="D44" s="2"/>
      <c r="E44" s="31"/>
    </row>
    <row r="45" spans="3:5" ht="13.5" thickBot="1">
      <c r="C45" s="32" t="s">
        <v>33</v>
      </c>
      <c r="D45" s="16"/>
      <c r="E45" s="31"/>
    </row>
    <row r="46" spans="3:5" ht="13.5" thickBot="1">
      <c r="C46" s="38" t="s">
        <v>34</v>
      </c>
      <c r="D46" s="28">
        <f>1000-E39</f>
        <v>1000</v>
      </c>
      <c r="E46" s="39"/>
    </row>
  </sheetData>
  <mergeCells count="1">
    <mergeCell ref="D1:I1"/>
  </mergeCells>
  <printOptions/>
  <pageMargins left="0.75" right="0.25" top="0.49" bottom="1" header="0.5" footer="0.5"/>
  <pageSetup fitToHeight="1" fitToWidth="1" horizontalDpi="1200" verticalDpi="12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Gary U. Petrin</cp:lastModifiedBy>
  <cp:lastPrinted>2006-11-04T23:42:43Z</cp:lastPrinted>
  <dcterms:created xsi:type="dcterms:W3CDTF">2002-08-26T22:14:10Z</dcterms:created>
  <dcterms:modified xsi:type="dcterms:W3CDTF">2011-11-09T03:46:59Z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1614218738</vt:i4>
  </property>
  <property fmtid="{D5CDD505-2E9C-101B-9397-08002B2CF9AE}" pid="3" name="_EmailSubject">
    <vt:lpwstr>LHS Stats</vt:lpwstr>
  </property>
  <property fmtid="{D5CDD505-2E9C-101B-9397-08002B2CF9AE}" pid="4" name="_AuthorEmail">
    <vt:lpwstr>beannie1999@cox.net</vt:lpwstr>
  </property>
  <property fmtid="{D5CDD505-2E9C-101B-9397-08002B2CF9AE}" pid="5" name="_AuthorEmailDisplayName">
    <vt:lpwstr>Jean</vt:lpwstr>
  </property>
  <property fmtid="{D5CDD505-2E9C-101B-9397-08002B2CF9AE}" pid="6" name="_ReviewingToolsShownOnce">
    <vt:lpwstr/>
  </property>
</Properties>
</file>